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990" windowHeight="5610" tabRatio="657" activeTab="0"/>
  </bookViews>
  <sheets>
    <sheet name="Introduction" sheetId="1" r:id="rId1"/>
    <sheet name="Raw Data" sheetId="2" r:id="rId2"/>
    <sheet name="DART-PCR" sheetId="3" r:id="rId3"/>
    <sheet name="Calculations" sheetId="4" state="hidden" r:id="rId4"/>
    <sheet name="Data Summary" sheetId="5" state="hidden" r:id="rId5"/>
  </sheets>
  <definedNames>
    <definedName name="_xlnm.Print_Area" localSheetId="0">'Introduction'!$A$1:$L$133</definedName>
  </definedNames>
  <calcPr fullCalcOnLoad="1"/>
</workbook>
</file>

<file path=xl/sharedStrings.xml><?xml version="1.0" encoding="utf-8"?>
<sst xmlns="http://schemas.openxmlformats.org/spreadsheetml/2006/main" count="772" uniqueCount="288">
  <si>
    <t>Ct</t>
  </si>
  <si>
    <t>A1</t>
  </si>
  <si>
    <t>A4</t>
  </si>
  <si>
    <t>A7</t>
  </si>
  <si>
    <t>A10</t>
  </si>
  <si>
    <t>B1</t>
  </si>
  <si>
    <t>B4</t>
  </si>
  <si>
    <t>B7</t>
  </si>
  <si>
    <t>B10</t>
  </si>
  <si>
    <t>C1</t>
  </si>
  <si>
    <t>C4</t>
  </si>
  <si>
    <t>C7</t>
  </si>
  <si>
    <t>C10</t>
  </si>
  <si>
    <t>D1</t>
  </si>
  <si>
    <t>D4</t>
  </si>
  <si>
    <t>D7</t>
  </si>
  <si>
    <t>D10</t>
  </si>
  <si>
    <t>E1</t>
  </si>
  <si>
    <t>E4</t>
  </si>
  <si>
    <t>E7</t>
  </si>
  <si>
    <t>E10</t>
  </si>
  <si>
    <t>H1</t>
  </si>
  <si>
    <t>A</t>
  </si>
  <si>
    <t>B</t>
  </si>
  <si>
    <t>C</t>
  </si>
  <si>
    <t>D</t>
  </si>
  <si>
    <t>E</t>
  </si>
  <si>
    <t>F</t>
  </si>
  <si>
    <t>G</t>
  </si>
  <si>
    <t>H</t>
  </si>
  <si>
    <t>Efficiency</t>
  </si>
  <si>
    <t>Cycle No.</t>
  </si>
  <si>
    <t>SLOPE</t>
  </si>
  <si>
    <t>Threshold</t>
  </si>
  <si>
    <t>Baseline</t>
  </si>
  <si>
    <t>sd</t>
  </si>
  <si>
    <t>Ct Summary</t>
  </si>
  <si>
    <t>Sample 1</t>
  </si>
  <si>
    <t>Sample 2</t>
  </si>
  <si>
    <t>Sample 3</t>
  </si>
  <si>
    <t>Sample 4</t>
  </si>
  <si>
    <t>Sample 5</t>
  </si>
  <si>
    <t>Sample 6</t>
  </si>
  <si>
    <t>Sample Setup</t>
  </si>
  <si>
    <t>SD</t>
  </si>
  <si>
    <t>Efficiency Results</t>
  </si>
  <si>
    <t>Fold Change</t>
  </si>
  <si>
    <t>Sample</t>
  </si>
  <si>
    <t xml:space="preserve">Fold </t>
  </si>
  <si>
    <t>Expression</t>
  </si>
  <si>
    <t>F4</t>
  </si>
  <si>
    <t>F10</t>
  </si>
  <si>
    <t>MEAN</t>
  </si>
  <si>
    <t>F1</t>
  </si>
  <si>
    <t>F7</t>
  </si>
  <si>
    <t>G1</t>
  </si>
  <si>
    <t>G4</t>
  </si>
  <si>
    <t>G7</t>
  </si>
  <si>
    <t>G10</t>
  </si>
  <si>
    <t>H4</t>
  </si>
  <si>
    <t>H7</t>
  </si>
  <si>
    <t>H10</t>
  </si>
  <si>
    <t>Min</t>
  </si>
  <si>
    <t>Max</t>
  </si>
  <si>
    <t>Range</t>
  </si>
  <si>
    <t>Rmax</t>
  </si>
  <si>
    <t>M</t>
  </si>
  <si>
    <t>A2</t>
  </si>
  <si>
    <t>A3</t>
  </si>
  <si>
    <t>A5</t>
  </si>
  <si>
    <t>A6</t>
  </si>
  <si>
    <t>A8</t>
  </si>
  <si>
    <t>A9</t>
  </si>
  <si>
    <t>A11</t>
  </si>
  <si>
    <t>A12</t>
  </si>
  <si>
    <t>B2</t>
  </si>
  <si>
    <t>B3</t>
  </si>
  <si>
    <t>B5</t>
  </si>
  <si>
    <t>B6</t>
  </si>
  <si>
    <t>B8</t>
  </si>
  <si>
    <t>B9</t>
  </si>
  <si>
    <t>B11</t>
  </si>
  <si>
    <t>B12</t>
  </si>
  <si>
    <t>C2</t>
  </si>
  <si>
    <t>C3</t>
  </si>
  <si>
    <t>C5</t>
  </si>
  <si>
    <t>C6</t>
  </si>
  <si>
    <t>C8</t>
  </si>
  <si>
    <t>C9</t>
  </si>
  <si>
    <t>C11</t>
  </si>
  <si>
    <t>C12</t>
  </si>
  <si>
    <t>D2</t>
  </si>
  <si>
    <t>D3</t>
  </si>
  <si>
    <t>D5</t>
  </si>
  <si>
    <t>D6</t>
  </si>
  <si>
    <t>D8</t>
  </si>
  <si>
    <t>D9</t>
  </si>
  <si>
    <t>D11</t>
  </si>
  <si>
    <t>D12</t>
  </si>
  <si>
    <t>E2</t>
  </si>
  <si>
    <t>E3</t>
  </si>
  <si>
    <t>E5</t>
  </si>
  <si>
    <t>E6</t>
  </si>
  <si>
    <t>E8</t>
  </si>
  <si>
    <t>E9</t>
  </si>
  <si>
    <t>E11</t>
  </si>
  <si>
    <t>E12</t>
  </si>
  <si>
    <t>F2</t>
  </si>
  <si>
    <t>F3</t>
  </si>
  <si>
    <t>F5</t>
  </si>
  <si>
    <t>F6</t>
  </si>
  <si>
    <t>F8</t>
  </si>
  <si>
    <t>F9</t>
  </si>
  <si>
    <t>F11</t>
  </si>
  <si>
    <t>F12</t>
  </si>
  <si>
    <t>G2</t>
  </si>
  <si>
    <t>G3</t>
  </si>
  <si>
    <t>G5</t>
  </si>
  <si>
    <t>G6</t>
  </si>
  <si>
    <t>G8</t>
  </si>
  <si>
    <t>G9</t>
  </si>
  <si>
    <t>G11</t>
  </si>
  <si>
    <t>G12</t>
  </si>
  <si>
    <t>H2</t>
  </si>
  <si>
    <t>H3</t>
  </si>
  <si>
    <t>H5</t>
  </si>
  <si>
    <t>H6</t>
  </si>
  <si>
    <t>H8</t>
  </si>
  <si>
    <t>H9</t>
  </si>
  <si>
    <t>H11</t>
  </si>
  <si>
    <t>H12</t>
  </si>
  <si>
    <t>CT</t>
  </si>
  <si>
    <t>Results</t>
  </si>
  <si>
    <t>Linear Phase Determination</t>
  </si>
  <si>
    <t>CYCLE</t>
  </si>
  <si>
    <t>Ct determination</t>
  </si>
  <si>
    <t>Midpoint</t>
  </si>
  <si>
    <t>Points used</t>
  </si>
  <si>
    <t>Data Summary</t>
  </si>
  <si>
    <t>CV</t>
  </si>
  <si>
    <t>Sample Sorting</t>
  </si>
  <si>
    <t>Mean R0</t>
  </si>
  <si>
    <r>
      <t>Mean R</t>
    </r>
    <r>
      <rPr>
        <b/>
        <vertAlign val="subscript"/>
        <sz val="10"/>
        <rFont val="Arial"/>
        <family val="2"/>
      </rPr>
      <t>0</t>
    </r>
  </si>
  <si>
    <t>Efficiency used</t>
  </si>
  <si>
    <r>
      <t>R</t>
    </r>
    <r>
      <rPr>
        <b/>
        <i/>
        <vertAlign val="subscript"/>
        <sz val="12"/>
        <color indexed="12"/>
        <rFont val="Arial"/>
        <family val="2"/>
      </rPr>
      <t>max</t>
    </r>
  </si>
  <si>
    <t>Mean M</t>
  </si>
  <si>
    <t>Amplification Plots</t>
  </si>
  <si>
    <t>Expression CV%</t>
  </si>
  <si>
    <t>Efficiency CV%</t>
  </si>
  <si>
    <t>CV%</t>
  </si>
  <si>
    <t>Expression CV</t>
  </si>
  <si>
    <t>Efficiency CV</t>
  </si>
  <si>
    <t>n</t>
  </si>
  <si>
    <t>Between Groups</t>
  </si>
  <si>
    <t>Within Groups</t>
  </si>
  <si>
    <t>df</t>
  </si>
  <si>
    <t>Sum of Squares</t>
  </si>
  <si>
    <r>
      <t>SS</t>
    </r>
    <r>
      <rPr>
        <b/>
        <vertAlign val="superscript"/>
        <sz val="10"/>
        <rFont val="Arial"/>
        <family val="2"/>
      </rPr>
      <t>2</t>
    </r>
  </si>
  <si>
    <t>Between groups:</t>
  </si>
  <si>
    <t>p-value</t>
  </si>
  <si>
    <t>Mean CV</t>
  </si>
  <si>
    <t>Mean sq</t>
  </si>
  <si>
    <t>Mean E</t>
  </si>
  <si>
    <t>Between Samples</t>
  </si>
  <si>
    <t>Within Samples</t>
  </si>
  <si>
    <t>Variance</t>
  </si>
  <si>
    <t>Sum</t>
  </si>
  <si>
    <t>Total</t>
  </si>
  <si>
    <t>VAR</t>
  </si>
  <si>
    <t>SS</t>
  </si>
  <si>
    <t>Within groups (in use):</t>
  </si>
  <si>
    <t>EXPERIMENTAL GROUPS</t>
  </si>
  <si>
    <t>Group 1</t>
  </si>
  <si>
    <t>Group 2</t>
  </si>
  <si>
    <t>Group 3</t>
  </si>
  <si>
    <t>Group 4</t>
  </si>
  <si>
    <t>Group 5</t>
  </si>
  <si>
    <t>Group 6</t>
  </si>
  <si>
    <t>Experimental Group Efficiency</t>
  </si>
  <si>
    <t>Group</t>
  </si>
  <si>
    <r>
      <t>Expression (R</t>
    </r>
    <r>
      <rPr>
        <b/>
        <vertAlign val="subscript"/>
        <sz val="16"/>
        <rFont val="Palatino Linotype"/>
        <family val="1"/>
      </rPr>
      <t>0</t>
    </r>
    <r>
      <rPr>
        <b/>
        <sz val="16"/>
        <rFont val="Palatino Linotype"/>
        <family val="1"/>
      </rPr>
      <t>)</t>
    </r>
  </si>
  <si>
    <t>Testing for Difference in Efficiency</t>
  </si>
  <si>
    <r>
      <t xml:space="preserve">Do </t>
    </r>
    <r>
      <rPr>
        <b/>
        <i/>
        <sz val="12"/>
        <rFont val="Arial"/>
        <family val="2"/>
      </rPr>
      <t>any</t>
    </r>
    <r>
      <rPr>
        <b/>
        <sz val="12"/>
        <rFont val="Arial"/>
        <family val="2"/>
      </rPr>
      <t xml:space="preserve"> samples demonstrate a different efficiency?</t>
    </r>
  </si>
  <si>
    <r>
      <t xml:space="preserve">Do </t>
    </r>
    <r>
      <rPr>
        <b/>
        <i/>
        <sz val="12"/>
        <rFont val="Arial"/>
        <family val="2"/>
      </rPr>
      <t>experimental groups</t>
    </r>
    <r>
      <rPr>
        <b/>
        <sz val="12"/>
        <rFont val="Arial"/>
        <family val="2"/>
      </rPr>
      <t xml:space="preserve"> demonstrate a different efficiency?</t>
    </r>
  </si>
  <si>
    <r>
      <t xml:space="preserve">Do samples </t>
    </r>
    <r>
      <rPr>
        <b/>
        <i/>
        <sz val="12"/>
        <color indexed="12"/>
        <rFont val="Arial"/>
        <family val="2"/>
      </rPr>
      <t>within</t>
    </r>
    <r>
      <rPr>
        <b/>
        <sz val="12"/>
        <color indexed="12"/>
        <rFont val="Arial"/>
        <family val="2"/>
      </rPr>
      <t xml:space="preserve"> an experimental group differ in efficiency?</t>
    </r>
  </si>
  <si>
    <t>DART-PCR Version 1.0</t>
  </si>
  <si>
    <t>SEM</t>
  </si>
  <si>
    <t>Experiment</t>
  </si>
  <si>
    <t>Noise factor</t>
  </si>
  <si>
    <t>Minimum points</t>
  </si>
  <si>
    <t>Calibrate to</t>
  </si>
  <si>
    <t>ADDITIONAL OPTIONS</t>
  </si>
  <si>
    <t xml:space="preserve">Mean points in LP  </t>
  </si>
  <si>
    <t>Introduction</t>
  </si>
  <si>
    <t>Additional Options</t>
  </si>
  <si>
    <t xml:space="preserve">data. This allows an automated calculation of amplification kinetics, as well as performing the </t>
  </si>
  <si>
    <t xml:space="preserve">subsequent calculations for relative quantification and calculating assay variability. </t>
  </si>
  <si>
    <t xml:space="preserve">Amplification efficiencies are also tested to detect anomalous samples within groups (outliers) </t>
  </si>
  <si>
    <t>and differences between  experimental groups (amplification equivalence).</t>
  </si>
  <si>
    <t xml:space="preserve">Simply export the data in a fluorescence versus cycle format (normalised to passive reference if </t>
  </si>
  <si>
    <t xml:space="preserve">The DART data setup is based upon running reactions in triplicate to enable assay variation to </t>
  </si>
  <si>
    <t xml:space="preserve">be calculated. Whilst this practice is recommended, users who are running large sample sets </t>
  </si>
  <si>
    <t xml:space="preserve">may wish to use individual values, and future updates may be set up to accommodate these </t>
  </si>
  <si>
    <t>changes.</t>
  </si>
  <si>
    <t xml:space="preserve">We are continually updating this workbook and welcome input and discussion to enable a </t>
  </si>
  <si>
    <t>Basic Use</t>
  </si>
  <si>
    <t>Minimum Points</t>
  </si>
  <si>
    <t>Final Notes</t>
  </si>
  <si>
    <t>Additional options for data analysis may be included in the future.</t>
  </si>
  <si>
    <t>Noise Factor</t>
  </si>
  <si>
    <t>If blank, then the midpoint will be determined for every sample based upon the raw data. If</t>
  </si>
  <si>
    <t>a value is entered here, then the same midpoint will be used for all samples. This may produce</t>
  </si>
  <si>
    <t>differences where amplification efficiency declines at different rates, and is included to allow</t>
  </si>
  <si>
    <t>flexibility when fitting is problematic.</t>
  </si>
  <si>
    <t>The range around the midpoint to be used to determine reaction efficiency may be changed. The</t>
  </si>
  <si>
    <t xml:space="preserve">The minimum number of points which will be accepted may be changed. The default is 3, </t>
  </si>
  <si>
    <t>though increasing this selection criteria may improve accuracy. If the range is not also increased</t>
  </si>
  <si>
    <t>then few samples may return amplification efficiency values.</t>
  </si>
  <si>
    <t>default is set at 10, but for samples exhibiting a long linear phase, this range may be increased.</t>
  </si>
  <si>
    <t>If the range is too large, data points affected by noise or plateauing may be included.</t>
  </si>
  <si>
    <t xml:space="preserve">This factor was included to allow flexibility when dealing with noisy amplification plots, and </t>
  </si>
  <si>
    <t>this value changes the importance of the background noise factor. This is primarily of use when</t>
  </si>
  <si>
    <t>background corrections lead to deflections of the amplification plot baseline, and should only</t>
  </si>
  <si>
    <t>be used as a last measure.</t>
  </si>
  <si>
    <t xml:space="preserve">This value determines which group the fold change is calibrated relative to. The default is 1, </t>
  </si>
  <si>
    <t>indicating that the control group should be designated group 1.</t>
  </si>
  <si>
    <r>
      <t xml:space="preserve">present), paste this data into the </t>
    </r>
    <r>
      <rPr>
        <b/>
        <i/>
        <sz val="10"/>
        <rFont val="Palatino Linotype"/>
        <family val="1"/>
      </rPr>
      <t>Raw Data</t>
    </r>
    <r>
      <rPr>
        <sz val="10"/>
        <rFont val="Palatino Linotype"/>
        <family val="1"/>
      </rPr>
      <t xml:space="preserve"> sheet with the first fluorescence value for sample 1 </t>
    </r>
  </si>
  <si>
    <t>at cycle 1 in cell B2. DART will then determine the amplification efficiency for each sample.</t>
  </si>
  <si>
    <t>The DART workbook extracts the data from specific columns on the Raw Data sheet, and as</t>
  </si>
  <si>
    <t xml:space="preserve">no value is entered into these boxes, then individual corrections will be applied, which are likely </t>
  </si>
  <si>
    <r>
      <t xml:space="preserve">We recommend using a </t>
    </r>
    <r>
      <rPr>
        <b/>
        <i/>
        <sz val="10"/>
        <rFont val="Palatino Linotype"/>
        <family val="1"/>
      </rPr>
      <t>Threshold</t>
    </r>
    <r>
      <rPr>
        <sz val="10"/>
        <rFont val="Palatino Linotype"/>
        <family val="1"/>
      </rPr>
      <t xml:space="preserve"> based upon the mean </t>
    </r>
    <r>
      <rPr>
        <i/>
        <sz val="10"/>
        <rFont val="Palatino Linotype"/>
        <family val="1"/>
      </rPr>
      <t>M</t>
    </r>
    <r>
      <rPr>
        <sz val="10"/>
        <rFont val="Palatino Linotype"/>
        <family val="1"/>
      </rPr>
      <t xml:space="preserve"> value ensures that all samples are in </t>
    </r>
  </si>
  <si>
    <r>
      <t>R</t>
    </r>
    <r>
      <rPr>
        <b/>
        <i/>
        <vertAlign val="subscript"/>
        <sz val="12"/>
        <rFont val="Arial"/>
        <family val="2"/>
      </rPr>
      <t>0</t>
    </r>
  </si>
  <si>
    <r>
      <t>DART-PCR</t>
    </r>
    <r>
      <rPr>
        <sz val="10"/>
        <rFont val="Palatino Linotype"/>
        <family val="1"/>
      </rPr>
      <t xml:space="preserve"> provides a simple means of analysing real-time PCR data from raw fluorescence </t>
    </r>
  </si>
  <si>
    <r>
      <t xml:space="preserve">For additional details see </t>
    </r>
    <r>
      <rPr>
        <b/>
        <i/>
        <sz val="10"/>
        <rFont val="Palatino Linotype"/>
        <family val="1"/>
      </rPr>
      <t>Peirson, Butler and Foster (2003).</t>
    </r>
  </si>
  <si>
    <r>
      <t xml:space="preserve">Finally, the coefficient of variance is shown for </t>
    </r>
    <r>
      <rPr>
        <i/>
        <sz val="10"/>
        <rFont val="Palatino Linotype"/>
        <family val="1"/>
      </rPr>
      <t>R</t>
    </r>
    <r>
      <rPr>
        <i/>
        <vertAlign val="subscript"/>
        <sz val="10"/>
        <rFont val="Palatino Linotype"/>
        <family val="1"/>
      </rPr>
      <t>0</t>
    </r>
    <r>
      <rPr>
        <sz val="10"/>
        <rFont val="Palatino Linotype"/>
        <family val="1"/>
      </rPr>
      <t xml:space="preserve"> and efficiency as a measure of intra-assay </t>
    </r>
  </si>
  <si>
    <t>Version 1.0</t>
  </si>
  <si>
    <t xml:space="preserve">such, if columns are missing from the data, these values will be misassigned. Conduct </t>
  </si>
  <si>
    <r>
      <t xml:space="preserve">modifications on raw data </t>
    </r>
    <r>
      <rPr>
        <b/>
        <i/>
        <sz val="10"/>
        <color indexed="10"/>
        <rFont val="Palatino Linotype"/>
        <family val="1"/>
      </rPr>
      <t>before</t>
    </r>
    <r>
      <rPr>
        <b/>
        <i/>
        <sz val="10"/>
        <rFont val="Palatino Linotype"/>
        <family val="1"/>
      </rPr>
      <t xml:space="preserve"> pasting into DART.</t>
    </r>
  </si>
  <si>
    <r>
      <t xml:space="preserve">to DNA concentration. Data must then be normalised by dividing target gene </t>
    </r>
    <r>
      <rPr>
        <i/>
        <sz val="10"/>
        <rFont val="Palatino Linotype"/>
        <family val="1"/>
      </rPr>
      <t>R</t>
    </r>
    <r>
      <rPr>
        <i/>
        <vertAlign val="subscript"/>
        <sz val="10"/>
        <rFont val="Palatino Linotype"/>
        <family val="1"/>
      </rPr>
      <t>0</t>
    </r>
    <r>
      <rPr>
        <sz val="10"/>
        <rFont val="Palatino Linotype"/>
        <family val="1"/>
      </rPr>
      <t xml:space="preserve"> by the internal</t>
    </r>
  </si>
  <si>
    <r>
      <t xml:space="preserve">DART-PCR converts raw data into </t>
    </r>
    <r>
      <rPr>
        <i/>
        <sz val="10"/>
        <rFont val="Palatino Linotype"/>
        <family val="1"/>
      </rPr>
      <t>R</t>
    </r>
    <r>
      <rPr>
        <i/>
        <vertAlign val="subscript"/>
        <sz val="10"/>
        <rFont val="Palatino Linotype"/>
        <family val="1"/>
      </rPr>
      <t>0</t>
    </r>
    <r>
      <rPr>
        <sz val="10"/>
        <rFont val="Palatino Linotype"/>
        <family val="1"/>
      </rPr>
      <t xml:space="preserve"> values, based upon the theory that fluorescence is proportional</t>
    </r>
  </si>
  <si>
    <t>Additional User Calculations</t>
  </si>
  <si>
    <t>automate, as it is dependent upon exact experimental design (eg: controls may be run on separate</t>
  </si>
  <si>
    <t>plates).</t>
  </si>
  <si>
    <t>experimental groups can be assigned in this way, and data is summarised from this assignment.</t>
  </si>
  <si>
    <t xml:space="preserve">is shown on the DART sheet as an amplification plot. </t>
  </si>
  <si>
    <r>
      <t xml:space="preserve">The mean </t>
    </r>
    <r>
      <rPr>
        <b/>
        <i/>
        <sz val="10"/>
        <rFont val="Palatino Linotype"/>
        <family val="1"/>
      </rPr>
      <t>Ct</t>
    </r>
    <r>
      <rPr>
        <sz val="10"/>
        <rFont val="Palatino Linotype"/>
        <family val="1"/>
      </rPr>
      <t xml:space="preserve"> is then be displayed in the </t>
    </r>
    <r>
      <rPr>
        <b/>
        <i/>
        <sz val="10"/>
        <rFont val="Palatino Linotype"/>
        <family val="1"/>
      </rPr>
      <t>Ct Summary</t>
    </r>
    <r>
      <rPr>
        <sz val="10"/>
        <rFont val="Palatino Linotype"/>
        <family val="1"/>
      </rPr>
      <t xml:space="preserve"> box, and the first sample in every triplicate</t>
    </r>
  </si>
  <si>
    <t>the linear phase of amplification, though if noise is apparent from the amplification plots this may</t>
  </si>
  <si>
    <t>be increased.</t>
  </si>
  <si>
    <t>Only cells coloured blue allow user input - other cells are locked and contain outputs</t>
  </si>
  <si>
    <r>
      <t xml:space="preserve">control </t>
    </r>
    <r>
      <rPr>
        <i/>
        <sz val="10"/>
        <rFont val="Palatino Linotype"/>
        <family val="1"/>
      </rPr>
      <t>R</t>
    </r>
    <r>
      <rPr>
        <i/>
        <vertAlign val="sub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 xml:space="preserve">to give a normalised expression value. Unfortunately, this normalisation is difficult to </t>
    </r>
  </si>
  <si>
    <r>
      <t>target gene R</t>
    </r>
    <r>
      <rPr>
        <i/>
        <vertAlign val="subscript"/>
        <sz val="10"/>
        <rFont val="Palatino Linotype"/>
        <family val="1"/>
      </rPr>
      <t>0</t>
    </r>
  </si>
  <si>
    <r>
      <t>internal control R</t>
    </r>
    <r>
      <rPr>
        <i/>
        <vertAlign val="subscript"/>
        <sz val="10"/>
        <rFont val="Palatino Linotype"/>
        <family val="1"/>
      </rPr>
      <t>0</t>
    </r>
  </si>
  <si>
    <r>
      <t>Normalised R</t>
    </r>
    <r>
      <rPr>
        <b/>
        <i/>
        <vertAlign val="subscript"/>
        <sz val="10"/>
        <rFont val="Palatino Linotype"/>
        <family val="1"/>
      </rPr>
      <t xml:space="preserve">0 = </t>
    </r>
  </si>
  <si>
    <t>Basic operation may be summarised as follows:</t>
  </si>
  <si>
    <t>1. Import data into DART-PCR workbook</t>
  </si>
  <si>
    <t>1. Import data</t>
  </si>
  <si>
    <t>Different genes should be analysed independently</t>
  </si>
  <si>
    <t>3. Ensure amplification efficiency is comparable</t>
  </si>
  <si>
    <t>2. Assign experimental groups and position</t>
  </si>
  <si>
    <t xml:space="preserve">Reactions should be set up in triplicate as this allows intra-assay variation to be calculated for both </t>
  </si>
  <si>
    <r>
      <t>amplification efficiency and relative expression value (</t>
    </r>
    <r>
      <rPr>
        <i/>
        <sz val="10"/>
        <rFont val="Palatino Linotype"/>
        <family val="1"/>
      </rPr>
      <t>R</t>
    </r>
    <r>
      <rPr>
        <i/>
        <vertAlign val="subscript"/>
        <sz val="10"/>
        <rFont val="Palatino Linotype"/>
        <family val="1"/>
      </rPr>
      <t>0</t>
    </r>
    <r>
      <rPr>
        <sz val="10"/>
        <rFont val="Palatino Linotype"/>
        <family val="1"/>
      </rPr>
      <t>).</t>
    </r>
  </si>
  <si>
    <t>Assign each experimental group a number (for example, control = 1 and treatment = 2). Analyse each</t>
  </si>
  <si>
    <t>gene separately - for example analyse target gene control and treatment, then analyse internal control</t>
  </si>
  <si>
    <t>control and treatment.</t>
  </si>
  <si>
    <r>
      <t xml:space="preserve">Triplicates are activated by placing a group number (1-6) in the </t>
    </r>
    <r>
      <rPr>
        <b/>
        <i/>
        <sz val="10"/>
        <rFont val="Palatino Linotype"/>
        <family val="1"/>
      </rPr>
      <t>Sample setup grid</t>
    </r>
    <r>
      <rPr>
        <sz val="10"/>
        <rFont val="Palatino Linotype"/>
        <family val="1"/>
      </rPr>
      <t xml:space="preserve">. Up to six different  </t>
    </r>
  </si>
  <si>
    <t>4. Enter amplification efficiency and threshold to be used for analysis</t>
  </si>
  <si>
    <t>If differences exist between groups, each group should be analysed using its own efficiency.</t>
  </si>
  <si>
    <r>
      <t xml:space="preserve">The primary user input is the amplification </t>
    </r>
    <r>
      <rPr>
        <b/>
        <i/>
        <sz val="10"/>
        <rFont val="Palatino Linotype"/>
        <family val="1"/>
      </rPr>
      <t>Efficiency</t>
    </r>
    <r>
      <rPr>
        <sz val="10"/>
        <rFont val="Palatino Linotype"/>
        <family val="1"/>
      </rPr>
      <t xml:space="preserve"> to use (use of amplification efficiency </t>
    </r>
  </si>
  <si>
    <t>variance. This is continuously updated, and will be much higher when using individual corrections.</t>
  </si>
  <si>
    <t>2. Assign experimental groups and position (eg: controls = 1, treated = 2)</t>
  </si>
  <si>
    <t xml:space="preserve">Once assigned, the amplification efficiency will be calculated for all samples under analysis, and  </t>
  </si>
  <si>
    <r>
      <t xml:space="preserve">ANOVA is then used to test for outliers and for differences in amplification efficiency between groups. </t>
    </r>
  </si>
  <si>
    <r>
      <t xml:space="preserve">group) will be shown. </t>
    </r>
    <r>
      <rPr>
        <b/>
        <i/>
        <sz val="10"/>
        <rFont val="Palatino Linotype"/>
        <family val="1"/>
      </rPr>
      <t>At this stage, these are individual corrections and may not be suitable.</t>
    </r>
  </si>
  <si>
    <r>
      <t>R</t>
    </r>
    <r>
      <rPr>
        <vertAlign val="subscript"/>
        <sz val="10"/>
        <rFont val="Palatino Linotype"/>
        <family val="1"/>
      </rPr>
      <t>0</t>
    </r>
    <r>
      <rPr>
        <sz val="10"/>
        <rFont val="Palatino Linotype"/>
        <family val="1"/>
      </rPr>
      <t xml:space="preserve"> values are calculated (</t>
    </r>
    <r>
      <rPr>
        <b/>
        <sz val="10"/>
        <rFont val="Palatino Linotype"/>
        <family val="1"/>
      </rPr>
      <t>Yellow box</t>
    </r>
    <r>
      <rPr>
        <sz val="10"/>
        <rFont val="Palatino Linotype"/>
        <family val="1"/>
      </rPr>
      <t xml:space="preserve">) and a fold change based upon these values (and the calibrator </t>
    </r>
  </si>
  <si>
    <t>If outliers exist, they may be identified and may require exclusion.</t>
  </si>
  <si>
    <t>If no differences are apparent, then the mean amplification efficiency should be used.</t>
  </si>
  <si>
    <r>
      <t>of 1.00 will give identical results to the 2</t>
    </r>
    <r>
      <rPr>
        <vertAlign val="superscript"/>
        <sz val="10"/>
        <rFont val="Symbol"/>
        <family val="1"/>
      </rPr>
      <t>-DD</t>
    </r>
    <r>
      <rPr>
        <vertAlign val="superscript"/>
        <sz val="10"/>
        <rFont val="Palatino Linotype"/>
        <family val="1"/>
      </rPr>
      <t>Ct</t>
    </r>
    <r>
      <rPr>
        <sz val="10"/>
        <rFont val="Palatino Linotype"/>
        <family val="1"/>
      </rPr>
      <t xml:space="preserve"> method) and the </t>
    </r>
    <r>
      <rPr>
        <b/>
        <sz val="10"/>
        <rFont val="Palatino Linotype"/>
        <family val="1"/>
      </rPr>
      <t>threshold</t>
    </r>
    <r>
      <rPr>
        <sz val="10"/>
        <rFont val="Palatino Linotype"/>
        <family val="1"/>
      </rPr>
      <t xml:space="preserve"> to calculate Ct from. If </t>
    </r>
  </si>
  <si>
    <t>to yield systematic errors increasing assay noise (see paper for details).</t>
  </si>
  <si>
    <t>If samples demonstrate comparable amplification efficiency, the mean efficiency may be used.</t>
  </si>
  <si>
    <t>If differences exist between groups, different efficiency values may be used. Care should be exercised</t>
  </si>
  <si>
    <t>when applying individual corrections - small differences in efficiency may have a large impact on data.</t>
  </si>
  <si>
    <t>Mean Efficiency</t>
  </si>
  <si>
    <t>Mean Midpoint</t>
  </si>
  <si>
    <t>ESSENTIAL PARAMETERS</t>
  </si>
  <si>
    <t xml:space="preserve">The expression summaries provided (including graph) are only for the gene currently under analysis </t>
  </si>
  <si>
    <t>to provide an idea of the differences between samples. The R0 values should be normalised to give</t>
  </si>
  <si>
    <t>a final relative expression value.</t>
  </si>
  <si>
    <t>more accurate and user friendly means of analysing real-time PCR data.</t>
  </si>
</sst>
</file>

<file path=xl/styles.xml><?xml version="1.0" encoding="utf-8"?>
<styleSheet xmlns="http://schemas.openxmlformats.org/spreadsheetml/2006/main">
  <numFmts count="2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00"/>
    <numFmt numFmtId="174" formatCode="0.0"/>
    <numFmt numFmtId="175" formatCode="0.000E+00"/>
    <numFmt numFmtId="176" formatCode="0.00000"/>
    <numFmt numFmtId="177" formatCode="0.0%"/>
    <numFmt numFmtId="178" formatCode="0.00000E+00"/>
    <numFmt numFmtId="179" formatCode="0.000000000"/>
    <numFmt numFmtId="180" formatCode="0.0E+00"/>
    <numFmt numFmtId="181" formatCode="0.E+00"/>
  </numFmts>
  <fonts count="61">
    <font>
      <sz val="10"/>
      <name val="Arial"/>
      <family val="0"/>
    </font>
    <font>
      <b/>
      <sz val="11"/>
      <name val="Palatino Linotype"/>
      <family val="1"/>
    </font>
    <font>
      <b/>
      <sz val="9"/>
      <name val="Palatino Linotype"/>
      <family val="1"/>
    </font>
    <font>
      <b/>
      <sz val="8"/>
      <name val="Palatino Linotype"/>
      <family val="1"/>
    </font>
    <font>
      <sz val="8"/>
      <name val="Arial"/>
      <family val="0"/>
    </font>
    <font>
      <sz val="8"/>
      <name val="Palatino Linotype"/>
      <family val="1"/>
    </font>
    <font>
      <b/>
      <sz val="22.25"/>
      <color indexed="10"/>
      <name val="Palatino Linotype"/>
      <family val="1"/>
    </font>
    <font>
      <sz val="11.25"/>
      <name val="Arial"/>
      <family val="0"/>
    </font>
    <font>
      <b/>
      <sz val="11.25"/>
      <name val="Palatino Linotype"/>
      <family val="1"/>
    </font>
    <font>
      <sz val="10"/>
      <name val="CG Times"/>
      <family val="1"/>
    </font>
    <font>
      <sz val="12"/>
      <color indexed="10"/>
      <name val="Palatino Linotype"/>
      <family val="1"/>
    </font>
    <font>
      <b/>
      <sz val="10"/>
      <color indexed="10"/>
      <name val="CG Times"/>
      <family val="1"/>
    </font>
    <font>
      <b/>
      <sz val="14"/>
      <color indexed="12"/>
      <name val="Palatino Linotype"/>
      <family val="1"/>
    </font>
    <font>
      <sz val="14"/>
      <name val="Palatino Linotype"/>
      <family val="1"/>
    </font>
    <font>
      <sz val="14"/>
      <color indexed="9"/>
      <name val="Arial"/>
      <family val="2"/>
    </font>
    <font>
      <sz val="14"/>
      <name val="Arial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b/>
      <sz val="12"/>
      <name val="Palatino Linotype"/>
      <family val="1"/>
    </font>
    <font>
      <sz val="10"/>
      <color indexed="10"/>
      <name val="Palatino Linotype"/>
      <family val="1"/>
    </font>
    <font>
      <sz val="12"/>
      <name val="Palatino Linotype"/>
      <family val="1"/>
    </font>
    <font>
      <b/>
      <i/>
      <sz val="12"/>
      <name val="Palatino Linotype"/>
      <family val="1"/>
    </font>
    <font>
      <b/>
      <sz val="12"/>
      <color indexed="10"/>
      <name val="Palatino Linotype"/>
      <family val="1"/>
    </font>
    <font>
      <b/>
      <sz val="10"/>
      <color indexed="10"/>
      <name val="Palatino Linotype"/>
      <family val="1"/>
    </font>
    <font>
      <b/>
      <sz val="14"/>
      <name val="Palatino Linotype"/>
      <family val="1"/>
    </font>
    <font>
      <b/>
      <sz val="12"/>
      <color indexed="17"/>
      <name val="Palatino Linotype"/>
      <family val="1"/>
    </font>
    <font>
      <b/>
      <sz val="16"/>
      <color indexed="12"/>
      <name val="Palatino Linotype"/>
      <family val="1"/>
    </font>
    <font>
      <b/>
      <sz val="16"/>
      <name val="Palatino Linotype"/>
      <family val="1"/>
    </font>
    <font>
      <b/>
      <sz val="10"/>
      <color indexed="12"/>
      <name val="Palatino Linotype"/>
      <family val="1"/>
    </font>
    <font>
      <b/>
      <i/>
      <sz val="10"/>
      <name val="Palatino Linotype"/>
      <family val="1"/>
    </font>
    <font>
      <b/>
      <sz val="10"/>
      <color indexed="57"/>
      <name val="Palatino Linotype"/>
      <family val="1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i/>
      <vertAlign val="subscript"/>
      <sz val="12"/>
      <color indexed="12"/>
      <name val="Arial"/>
      <family val="2"/>
    </font>
    <font>
      <b/>
      <vertAlign val="superscript"/>
      <sz val="10"/>
      <name val="Arial"/>
      <family val="2"/>
    </font>
    <font>
      <b/>
      <i/>
      <sz val="12"/>
      <name val="Arial"/>
      <family val="2"/>
    </font>
    <font>
      <b/>
      <vertAlign val="subscript"/>
      <sz val="16"/>
      <name val="Palatino Linotype"/>
      <family val="1"/>
    </font>
    <font>
      <b/>
      <sz val="10"/>
      <color indexed="12"/>
      <name val="Arial"/>
      <family val="2"/>
    </font>
    <font>
      <b/>
      <sz val="10"/>
      <name val="CG Times"/>
      <family val="1"/>
    </font>
    <font>
      <b/>
      <sz val="12"/>
      <name val="CG Times"/>
      <family val="1"/>
    </font>
    <font>
      <b/>
      <sz val="14"/>
      <name val="CG Times"/>
      <family val="1"/>
    </font>
    <font>
      <vertAlign val="superscript"/>
      <sz val="10"/>
      <name val="Palatino Linotype"/>
      <family val="1"/>
    </font>
    <font>
      <vertAlign val="superscript"/>
      <sz val="10"/>
      <name val="Symbol"/>
      <family val="1"/>
    </font>
    <font>
      <i/>
      <sz val="10"/>
      <name val="Palatino Linotype"/>
      <family val="1"/>
    </font>
    <font>
      <i/>
      <vertAlign val="subscript"/>
      <sz val="10"/>
      <name val="Palatino Linotype"/>
      <family val="1"/>
    </font>
    <font>
      <b/>
      <sz val="12"/>
      <color indexed="12"/>
      <name val="Palatino Linotype"/>
      <family val="1"/>
    </font>
    <font>
      <b/>
      <sz val="10"/>
      <color indexed="17"/>
      <name val="Palatino Linotype"/>
      <family val="1"/>
    </font>
    <font>
      <b/>
      <i/>
      <vertAlign val="subscript"/>
      <sz val="12"/>
      <name val="Arial"/>
      <family val="2"/>
    </font>
    <font>
      <b/>
      <sz val="18"/>
      <color indexed="10"/>
      <name val="Palatino Linotype"/>
      <family val="1"/>
    </font>
    <font>
      <b/>
      <i/>
      <sz val="10"/>
      <color indexed="10"/>
      <name val="Palatino Linotype"/>
      <family val="1"/>
    </font>
    <font>
      <b/>
      <i/>
      <sz val="28"/>
      <color indexed="10"/>
      <name val="Palatino Linotype"/>
      <family val="1"/>
    </font>
    <font>
      <sz val="10"/>
      <color indexed="12"/>
      <name val="Palatino Linotype"/>
      <family val="1"/>
    </font>
    <font>
      <vertAlign val="subscript"/>
      <sz val="10"/>
      <name val="Palatino Linotype"/>
      <family val="1"/>
    </font>
    <font>
      <b/>
      <sz val="14"/>
      <color indexed="10"/>
      <name val="Palatino Linotype"/>
      <family val="1"/>
    </font>
    <font>
      <b/>
      <i/>
      <sz val="22"/>
      <color indexed="10"/>
      <name val="Palatino Linotype"/>
      <family val="1"/>
    </font>
    <font>
      <b/>
      <i/>
      <vertAlign val="subscript"/>
      <sz val="10"/>
      <name val="Palatino Linotype"/>
      <family val="1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0" fontId="16" fillId="2" borderId="4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 horizontal="center"/>
      <protection locked="0"/>
    </xf>
    <xf numFmtId="0" fontId="16" fillId="2" borderId="6" xfId="0" applyFont="1" applyFill="1" applyBorder="1" applyAlignment="1" applyProtection="1">
      <alignment horizontal="center"/>
      <protection locked="0"/>
    </xf>
    <xf numFmtId="0" fontId="16" fillId="2" borderId="7" xfId="0" applyFont="1" applyFill="1" applyBorder="1" applyAlignment="1" applyProtection="1">
      <alignment horizontal="center"/>
      <protection locked="0"/>
    </xf>
    <xf numFmtId="0" fontId="16" fillId="2" borderId="8" xfId="0" applyFont="1" applyFill="1" applyBorder="1" applyAlignment="1" applyProtection="1">
      <alignment horizontal="center"/>
      <protection locked="0"/>
    </xf>
    <xf numFmtId="0" fontId="20" fillId="2" borderId="9" xfId="0" applyFont="1" applyFill="1" applyBorder="1" applyAlignment="1" applyProtection="1">
      <alignment horizontal="left"/>
      <protection locked="0"/>
    </xf>
    <xf numFmtId="1" fontId="18" fillId="2" borderId="10" xfId="0" applyNumberFormat="1" applyFont="1" applyFill="1" applyBorder="1" applyAlignment="1" applyProtection="1">
      <alignment horizontal="center"/>
      <protection locked="0"/>
    </xf>
    <xf numFmtId="0" fontId="18" fillId="2" borderId="10" xfId="0" applyFont="1" applyFill="1" applyBorder="1" applyAlignment="1" applyProtection="1">
      <alignment horizontal="center"/>
      <protection locked="0"/>
    </xf>
    <xf numFmtId="0" fontId="20" fillId="2" borderId="11" xfId="0" applyFont="1" applyFill="1" applyBorder="1" applyAlignment="1" applyProtection="1">
      <alignment horizontal="center"/>
      <protection locked="0"/>
    </xf>
    <xf numFmtId="0" fontId="16" fillId="2" borderId="12" xfId="0" applyFont="1" applyFill="1" applyBorder="1" applyAlignment="1" applyProtection="1">
      <alignment/>
      <protection locked="0"/>
    </xf>
    <xf numFmtId="174" fontId="44" fillId="2" borderId="10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3" borderId="0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45" fillId="3" borderId="0" xfId="0" applyFont="1" applyFill="1" applyBorder="1" applyAlignment="1" applyProtection="1">
      <alignment horizontal="left"/>
      <protection/>
    </xf>
    <xf numFmtId="0" fontId="0" fillId="3" borderId="0" xfId="0" applyFont="1" applyFill="1" applyAlignment="1" applyProtection="1">
      <alignment/>
      <protection/>
    </xf>
    <xf numFmtId="0" fontId="11" fillId="3" borderId="0" xfId="0" applyFont="1" applyFill="1" applyBorder="1" applyAlignment="1" applyProtection="1">
      <alignment/>
      <protection/>
    </xf>
    <xf numFmtId="0" fontId="12" fillId="3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3" borderId="0" xfId="0" applyFont="1" applyFill="1" applyBorder="1" applyAlignment="1" applyProtection="1">
      <alignment/>
      <protection/>
    </xf>
    <xf numFmtId="0" fontId="14" fillId="3" borderId="0" xfId="0" applyFont="1" applyFill="1" applyBorder="1" applyAlignment="1" applyProtection="1">
      <alignment/>
      <protection/>
    </xf>
    <xf numFmtId="0" fontId="15" fillId="4" borderId="0" xfId="0" applyFont="1" applyFill="1" applyBorder="1" applyAlignment="1" applyProtection="1">
      <alignment/>
      <protection/>
    </xf>
    <xf numFmtId="0" fontId="15" fillId="4" borderId="0" xfId="0" applyFont="1" applyFill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3" borderId="0" xfId="0" applyFont="1" applyFill="1" applyBorder="1" applyAlignment="1" applyProtection="1">
      <alignment/>
      <protection/>
    </xf>
    <xf numFmtId="0" fontId="17" fillId="3" borderId="9" xfId="0" applyFont="1" applyFill="1" applyBorder="1" applyAlignment="1" applyProtection="1">
      <alignment horizontal="center"/>
      <protection/>
    </xf>
    <xf numFmtId="0" fontId="17" fillId="3" borderId="11" xfId="0" applyFont="1" applyFill="1" applyBorder="1" applyAlignment="1" applyProtection="1">
      <alignment horizontal="center"/>
      <protection/>
    </xf>
    <xf numFmtId="0" fontId="17" fillId="3" borderId="12" xfId="0" applyFont="1" applyFill="1" applyBorder="1" applyAlignment="1" applyProtection="1">
      <alignment horizontal="center"/>
      <protection/>
    </xf>
    <xf numFmtId="0" fontId="17" fillId="3" borderId="1" xfId="0" applyFont="1" applyFill="1" applyBorder="1" applyAlignment="1" applyProtection="1">
      <alignment horizontal="center"/>
      <protection/>
    </xf>
    <xf numFmtId="0" fontId="17" fillId="3" borderId="2" xfId="0" applyFont="1" applyFill="1" applyBorder="1" applyAlignment="1" applyProtection="1">
      <alignment horizontal="center"/>
      <protection/>
    </xf>
    <xf numFmtId="0" fontId="17" fillId="3" borderId="3" xfId="0" applyFont="1" applyFill="1" applyBorder="1" applyAlignment="1" applyProtection="1">
      <alignment horizontal="center"/>
      <protection/>
    </xf>
    <xf numFmtId="0" fontId="17" fillId="3" borderId="0" xfId="0" applyFont="1" applyFill="1" applyBorder="1" applyAlignment="1" applyProtection="1">
      <alignment horizontal="center"/>
      <protection/>
    </xf>
    <xf numFmtId="2" fontId="5" fillId="3" borderId="1" xfId="0" applyNumberFormat="1" applyFont="1" applyFill="1" applyBorder="1" applyAlignment="1" applyProtection="1">
      <alignment horizontal="center"/>
      <protection/>
    </xf>
    <xf numFmtId="2" fontId="5" fillId="3" borderId="2" xfId="0" applyNumberFormat="1" applyFont="1" applyFill="1" applyBorder="1" applyAlignment="1" applyProtection="1">
      <alignment horizontal="center"/>
      <protection/>
    </xf>
    <xf numFmtId="2" fontId="5" fillId="3" borderId="3" xfId="0" applyNumberFormat="1" applyFont="1" applyFill="1" applyBorder="1" applyAlignment="1" applyProtection="1">
      <alignment horizontal="center"/>
      <protection/>
    </xf>
    <xf numFmtId="2" fontId="5" fillId="3" borderId="4" xfId="0" applyNumberFormat="1" applyFont="1" applyFill="1" applyBorder="1" applyAlignment="1" applyProtection="1">
      <alignment horizontal="center"/>
      <protection/>
    </xf>
    <xf numFmtId="2" fontId="5" fillId="3" borderId="0" xfId="0" applyNumberFormat="1" applyFont="1" applyFill="1" applyBorder="1" applyAlignment="1" applyProtection="1">
      <alignment horizontal="center"/>
      <protection/>
    </xf>
    <xf numFmtId="2" fontId="5" fillId="3" borderId="5" xfId="0" applyNumberFormat="1" applyFont="1" applyFill="1" applyBorder="1" applyAlignment="1" applyProtection="1">
      <alignment horizontal="center"/>
      <protection/>
    </xf>
    <xf numFmtId="2" fontId="5" fillId="3" borderId="6" xfId="0" applyNumberFormat="1" applyFont="1" applyFill="1" applyBorder="1" applyAlignment="1" applyProtection="1">
      <alignment horizontal="center"/>
      <protection/>
    </xf>
    <xf numFmtId="2" fontId="5" fillId="3" borderId="7" xfId="0" applyNumberFormat="1" applyFont="1" applyFill="1" applyBorder="1" applyAlignment="1" applyProtection="1">
      <alignment horizontal="center"/>
      <protection/>
    </xf>
    <xf numFmtId="2" fontId="5" fillId="3" borderId="8" xfId="0" applyNumberFormat="1" applyFont="1" applyFill="1" applyBorder="1" applyAlignment="1" applyProtection="1">
      <alignment horizontal="center"/>
      <protection/>
    </xf>
    <xf numFmtId="0" fontId="18" fillId="3" borderId="0" xfId="0" applyFont="1" applyFill="1" applyBorder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0" fontId="17" fillId="3" borderId="0" xfId="0" applyFont="1" applyFill="1" applyBorder="1" applyAlignment="1" applyProtection="1">
      <alignment/>
      <protection/>
    </xf>
    <xf numFmtId="0" fontId="22" fillId="3" borderId="0" xfId="0" applyFont="1" applyFill="1" applyBorder="1" applyAlignment="1" applyProtection="1">
      <alignment/>
      <protection/>
    </xf>
    <xf numFmtId="172" fontId="16" fillId="3" borderId="0" xfId="0" applyNumberFormat="1" applyFont="1" applyFill="1" applyBorder="1" applyAlignment="1" applyProtection="1">
      <alignment horizontal="center"/>
      <protection/>
    </xf>
    <xf numFmtId="0" fontId="9" fillId="3" borderId="13" xfId="0" applyFont="1" applyFill="1" applyBorder="1" applyAlignment="1" applyProtection="1">
      <alignment/>
      <protection/>
    </xf>
    <xf numFmtId="0" fontId="9" fillId="3" borderId="14" xfId="0" applyFont="1" applyFill="1" applyBorder="1" applyAlignment="1" applyProtection="1">
      <alignment/>
      <protection/>
    </xf>
    <xf numFmtId="0" fontId="17" fillId="3" borderId="14" xfId="0" applyFont="1" applyFill="1" applyBorder="1" applyAlignment="1" applyProtection="1">
      <alignment horizontal="center"/>
      <protection/>
    </xf>
    <xf numFmtId="0" fontId="17" fillId="3" borderId="15" xfId="0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24" fillId="3" borderId="0" xfId="0" applyFont="1" applyFill="1" applyBorder="1" applyAlignment="1" applyProtection="1">
      <alignment horizontal="right"/>
      <protection/>
    </xf>
    <xf numFmtId="173" fontId="18" fillId="5" borderId="10" xfId="0" applyNumberFormat="1" applyFont="1" applyFill="1" applyBorder="1" applyAlignment="1" applyProtection="1">
      <alignment horizontal="center"/>
      <protection/>
    </xf>
    <xf numFmtId="0" fontId="9" fillId="3" borderId="16" xfId="0" applyFont="1" applyFill="1" applyBorder="1" applyAlignment="1" applyProtection="1">
      <alignment/>
      <protection/>
    </xf>
    <xf numFmtId="0" fontId="18" fillId="3" borderId="0" xfId="0" applyFont="1" applyFill="1" applyBorder="1" applyAlignment="1" applyProtection="1">
      <alignment horizontal="right"/>
      <protection/>
    </xf>
    <xf numFmtId="173" fontId="18" fillId="3" borderId="17" xfId="0" applyNumberFormat="1" applyFont="1" applyFill="1" applyBorder="1" applyAlignment="1" applyProtection="1">
      <alignment horizontal="center"/>
      <protection/>
    </xf>
    <xf numFmtId="0" fontId="18" fillId="3" borderId="0" xfId="0" applyFont="1" applyFill="1" applyBorder="1" applyAlignment="1" applyProtection="1">
      <alignment horizontal="center"/>
      <protection/>
    </xf>
    <xf numFmtId="0" fontId="9" fillId="3" borderId="17" xfId="0" applyFont="1" applyFill="1" applyBorder="1" applyAlignment="1" applyProtection="1">
      <alignment/>
      <protection/>
    </xf>
    <xf numFmtId="0" fontId="22" fillId="3" borderId="0" xfId="0" applyFont="1" applyFill="1" applyAlignment="1" applyProtection="1">
      <alignment horizontal="right"/>
      <protection/>
    </xf>
    <xf numFmtId="0" fontId="43" fillId="3" borderId="16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/>
      <protection/>
    </xf>
    <xf numFmtId="1" fontId="18" fillId="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73" fontId="18" fillId="3" borderId="0" xfId="0" applyNumberFormat="1" applyFont="1" applyFill="1" applyBorder="1" applyAlignment="1" applyProtection="1">
      <alignment horizontal="center"/>
      <protection/>
    </xf>
    <xf numFmtId="0" fontId="25" fillId="3" borderId="0" xfId="0" applyFont="1" applyFill="1" applyBorder="1" applyAlignment="1" applyProtection="1">
      <alignment horizontal="center"/>
      <protection/>
    </xf>
    <xf numFmtId="0" fontId="23" fillId="3" borderId="16" xfId="0" applyFont="1" applyFill="1" applyBorder="1" applyAlignment="1" applyProtection="1">
      <alignment horizontal="center"/>
      <protection/>
    </xf>
    <xf numFmtId="0" fontId="21" fillId="3" borderId="0" xfId="0" applyFont="1" applyFill="1" applyBorder="1" applyAlignment="1" applyProtection="1">
      <alignment horizontal="right"/>
      <protection/>
    </xf>
    <xf numFmtId="0" fontId="16" fillId="3" borderId="17" xfId="0" applyFont="1" applyFill="1" applyBorder="1" applyAlignment="1" applyProtection="1">
      <alignment/>
      <protection/>
    </xf>
    <xf numFmtId="172" fontId="18" fillId="3" borderId="0" xfId="0" applyNumberFormat="1" applyFont="1" applyFill="1" applyBorder="1" applyAlignment="1" applyProtection="1">
      <alignment horizontal="center"/>
      <protection/>
    </xf>
    <xf numFmtId="0" fontId="9" fillId="3" borderId="18" xfId="0" applyFont="1" applyFill="1" applyBorder="1" applyAlignment="1" applyProtection="1">
      <alignment/>
      <protection/>
    </xf>
    <xf numFmtId="0" fontId="9" fillId="3" borderId="19" xfId="0" applyFont="1" applyFill="1" applyBorder="1" applyAlignment="1" applyProtection="1">
      <alignment/>
      <protection/>
    </xf>
    <xf numFmtId="0" fontId="9" fillId="3" borderId="20" xfId="0" applyFont="1" applyFill="1" applyBorder="1" applyAlignment="1" applyProtection="1">
      <alignment/>
      <protection/>
    </xf>
    <xf numFmtId="0" fontId="17" fillId="3" borderId="0" xfId="0" applyFont="1" applyFill="1" applyBorder="1" applyAlignment="1" applyProtection="1">
      <alignment horizontal="left"/>
      <protection/>
    </xf>
    <xf numFmtId="2" fontId="16" fillId="3" borderId="0" xfId="0" applyNumberFormat="1" applyFont="1" applyFill="1" applyBorder="1" applyAlignment="1" applyProtection="1">
      <alignment horizontal="center"/>
      <protection/>
    </xf>
    <xf numFmtId="0" fontId="27" fillId="3" borderId="0" xfId="0" applyFont="1" applyFill="1" applyBorder="1" applyAlignment="1" applyProtection="1">
      <alignment/>
      <protection/>
    </xf>
    <xf numFmtId="0" fontId="16" fillId="3" borderId="1" xfId="0" applyFont="1" applyFill="1" applyBorder="1" applyAlignment="1" applyProtection="1">
      <alignment/>
      <protection/>
    </xf>
    <xf numFmtId="0" fontId="16" fillId="3" borderId="2" xfId="0" applyFont="1" applyFill="1" applyBorder="1" applyAlignment="1" applyProtection="1">
      <alignment/>
      <protection/>
    </xf>
    <xf numFmtId="0" fontId="16" fillId="3" borderId="3" xfId="0" applyFont="1" applyFill="1" applyBorder="1" applyAlignment="1" applyProtection="1">
      <alignment/>
      <protection/>
    </xf>
    <xf numFmtId="173" fontId="16" fillId="3" borderId="1" xfId="0" applyNumberFormat="1" applyFont="1" applyFill="1" applyBorder="1" applyAlignment="1" applyProtection="1">
      <alignment horizontal="center"/>
      <protection/>
    </xf>
    <xf numFmtId="173" fontId="16" fillId="3" borderId="2" xfId="0" applyNumberFormat="1" applyFont="1" applyFill="1" applyBorder="1" applyAlignment="1" applyProtection="1">
      <alignment horizontal="center"/>
      <protection/>
    </xf>
    <xf numFmtId="173" fontId="16" fillId="3" borderId="3" xfId="0" applyNumberFormat="1" applyFont="1" applyFill="1" applyBorder="1" applyAlignment="1" applyProtection="1">
      <alignment horizontal="center"/>
      <protection/>
    </xf>
    <xf numFmtId="0" fontId="21" fillId="3" borderId="4" xfId="0" applyFont="1" applyFill="1" applyBorder="1" applyAlignment="1" applyProtection="1">
      <alignment horizontal="center"/>
      <protection/>
    </xf>
    <xf numFmtId="2" fontId="21" fillId="3" borderId="0" xfId="0" applyNumberFormat="1" applyFont="1" applyFill="1" applyBorder="1" applyAlignment="1" applyProtection="1">
      <alignment horizontal="center"/>
      <protection/>
    </xf>
    <xf numFmtId="2" fontId="29" fillId="3" borderId="5" xfId="0" applyNumberFormat="1" applyFont="1" applyFill="1" applyBorder="1" applyAlignment="1" applyProtection="1">
      <alignment horizontal="center"/>
      <protection/>
    </xf>
    <xf numFmtId="173" fontId="16" fillId="3" borderId="4" xfId="0" applyNumberFormat="1" applyFont="1" applyFill="1" applyBorder="1" applyAlignment="1" applyProtection="1">
      <alignment horizontal="center"/>
      <protection/>
    </xf>
    <xf numFmtId="173" fontId="16" fillId="3" borderId="0" xfId="0" applyNumberFormat="1" applyFont="1" applyFill="1" applyBorder="1" applyAlignment="1" applyProtection="1">
      <alignment horizontal="center"/>
      <protection/>
    </xf>
    <xf numFmtId="173" fontId="16" fillId="3" borderId="5" xfId="0" applyNumberFormat="1" applyFont="1" applyFill="1" applyBorder="1" applyAlignment="1" applyProtection="1">
      <alignment horizontal="center"/>
      <protection/>
    </xf>
    <xf numFmtId="0" fontId="17" fillId="3" borderId="4" xfId="0" applyFont="1" applyFill="1" applyBorder="1" applyAlignment="1" applyProtection="1">
      <alignment horizontal="center"/>
      <protection/>
    </xf>
    <xf numFmtId="173" fontId="17" fillId="3" borderId="0" xfId="0" applyNumberFormat="1" applyFont="1" applyFill="1" applyBorder="1" applyAlignment="1" applyProtection="1">
      <alignment horizontal="center"/>
      <protection/>
    </xf>
    <xf numFmtId="172" fontId="16" fillId="3" borderId="5" xfId="0" applyNumberFormat="1" applyFont="1" applyFill="1" applyBorder="1" applyAlignment="1" applyProtection="1">
      <alignment horizontal="center"/>
      <protection/>
    </xf>
    <xf numFmtId="0" fontId="0" fillId="4" borderId="0" xfId="0" applyNumberFormat="1" applyFill="1" applyBorder="1" applyAlignment="1" applyProtection="1">
      <alignment/>
      <protection/>
    </xf>
    <xf numFmtId="173" fontId="16" fillId="3" borderId="6" xfId="0" applyNumberFormat="1" applyFont="1" applyFill="1" applyBorder="1" applyAlignment="1" applyProtection="1">
      <alignment horizontal="center"/>
      <protection/>
    </xf>
    <xf numFmtId="173" fontId="16" fillId="3" borderId="7" xfId="0" applyNumberFormat="1" applyFont="1" applyFill="1" applyBorder="1" applyAlignment="1" applyProtection="1">
      <alignment horizontal="center"/>
      <protection/>
    </xf>
    <xf numFmtId="173" fontId="16" fillId="3" borderId="8" xfId="0" applyNumberFormat="1" applyFont="1" applyFill="1" applyBorder="1" applyAlignment="1" applyProtection="1">
      <alignment horizontal="center"/>
      <protection/>
    </xf>
    <xf numFmtId="0" fontId="16" fillId="3" borderId="6" xfId="0" applyFont="1" applyFill="1" applyBorder="1" applyAlignment="1" applyProtection="1">
      <alignment/>
      <protection/>
    </xf>
    <xf numFmtId="0" fontId="9" fillId="3" borderId="7" xfId="0" applyFont="1" applyFill="1" applyBorder="1" applyAlignment="1" applyProtection="1">
      <alignment/>
      <protection/>
    </xf>
    <xf numFmtId="0" fontId="16" fillId="3" borderId="8" xfId="0" applyFont="1" applyFill="1" applyBorder="1" applyAlignment="1" applyProtection="1">
      <alignment/>
      <protection/>
    </xf>
    <xf numFmtId="2" fontId="0" fillId="4" borderId="0" xfId="0" applyNumberFormat="1" applyFill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/>
      <protection/>
    </xf>
    <xf numFmtId="2" fontId="0" fillId="4" borderId="0" xfId="0" applyNumberFormat="1" applyFont="1" applyFill="1" applyBorder="1" applyAlignment="1" applyProtection="1">
      <alignment/>
      <protection/>
    </xf>
    <xf numFmtId="2" fontId="0" fillId="4" borderId="0" xfId="0" applyNumberFormat="1" applyFont="1" applyFill="1" applyAlignment="1" applyProtection="1">
      <alignment/>
      <protection/>
    </xf>
    <xf numFmtId="2" fontId="16" fillId="3" borderId="0" xfId="0" applyNumberFormat="1" applyFon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0" fontId="26" fillId="3" borderId="0" xfId="0" applyFont="1" applyFill="1" applyBorder="1" applyAlignment="1" applyProtection="1">
      <alignment horizontal="center"/>
      <protection/>
    </xf>
    <xf numFmtId="0" fontId="17" fillId="3" borderId="2" xfId="0" applyFont="1" applyFill="1" applyBorder="1" applyAlignment="1" applyProtection="1">
      <alignment/>
      <protection/>
    </xf>
    <xf numFmtId="172" fontId="16" fillId="3" borderId="3" xfId="0" applyNumberFormat="1" applyFont="1" applyFill="1" applyBorder="1" applyAlignment="1" applyProtection="1">
      <alignment/>
      <protection/>
    </xf>
    <xf numFmtId="0" fontId="29" fillId="3" borderId="4" xfId="0" applyFont="1" applyFill="1" applyBorder="1" applyAlignment="1" applyProtection="1">
      <alignment horizontal="center"/>
      <protection/>
    </xf>
    <xf numFmtId="0" fontId="29" fillId="3" borderId="0" xfId="0" applyFont="1" applyFill="1" applyBorder="1" applyAlignment="1" applyProtection="1">
      <alignment horizontal="center"/>
      <protection/>
    </xf>
    <xf numFmtId="0" fontId="16" fillId="3" borderId="5" xfId="0" applyFont="1" applyFill="1" applyBorder="1" applyAlignment="1" applyProtection="1">
      <alignment/>
      <protection/>
    </xf>
    <xf numFmtId="172" fontId="16" fillId="3" borderId="0" xfId="0" applyNumberFormat="1" applyFont="1" applyFill="1" applyBorder="1" applyAlignment="1" applyProtection="1">
      <alignment/>
      <protection/>
    </xf>
    <xf numFmtId="0" fontId="16" fillId="3" borderId="7" xfId="0" applyFont="1" applyFill="1" applyBorder="1" applyAlignment="1" applyProtection="1">
      <alignment/>
      <protection/>
    </xf>
    <xf numFmtId="0" fontId="24" fillId="3" borderId="0" xfId="0" applyFont="1" applyFill="1" applyBorder="1" applyAlignment="1" applyProtection="1">
      <alignment/>
      <protection/>
    </xf>
    <xf numFmtId="177" fontId="30" fillId="3" borderId="1" xfId="0" applyNumberFormat="1" applyFont="1" applyFill="1" applyBorder="1" applyAlignment="1" applyProtection="1">
      <alignment horizontal="center"/>
      <protection/>
    </xf>
    <xf numFmtId="177" fontId="30" fillId="3" borderId="2" xfId="0" applyNumberFormat="1" applyFont="1" applyFill="1" applyBorder="1" applyAlignment="1" applyProtection="1">
      <alignment horizontal="center"/>
      <protection/>
    </xf>
    <xf numFmtId="177" fontId="30" fillId="3" borderId="3" xfId="0" applyNumberFormat="1" applyFont="1" applyFill="1" applyBorder="1" applyAlignment="1" applyProtection="1">
      <alignment horizontal="center"/>
      <protection/>
    </xf>
    <xf numFmtId="177" fontId="30" fillId="3" borderId="4" xfId="0" applyNumberFormat="1" applyFont="1" applyFill="1" applyBorder="1" applyAlignment="1" applyProtection="1">
      <alignment horizontal="center"/>
      <protection/>
    </xf>
    <xf numFmtId="177" fontId="30" fillId="3" borderId="0" xfId="0" applyNumberFormat="1" applyFont="1" applyFill="1" applyBorder="1" applyAlignment="1" applyProtection="1">
      <alignment horizontal="center"/>
      <protection/>
    </xf>
    <xf numFmtId="177" fontId="30" fillId="3" borderId="5" xfId="0" applyNumberFormat="1" applyFont="1" applyFill="1" applyBorder="1" applyAlignment="1" applyProtection="1">
      <alignment horizontal="center"/>
      <protection/>
    </xf>
    <xf numFmtId="177" fontId="30" fillId="3" borderId="6" xfId="0" applyNumberFormat="1" applyFont="1" applyFill="1" applyBorder="1" applyAlignment="1" applyProtection="1">
      <alignment horizontal="center"/>
      <protection/>
    </xf>
    <xf numFmtId="177" fontId="30" fillId="3" borderId="7" xfId="0" applyNumberFormat="1" applyFont="1" applyFill="1" applyBorder="1" applyAlignment="1" applyProtection="1">
      <alignment horizontal="center"/>
      <protection/>
    </xf>
    <xf numFmtId="177" fontId="30" fillId="3" borderId="8" xfId="0" applyNumberFormat="1" applyFont="1" applyFill="1" applyBorder="1" applyAlignment="1" applyProtection="1">
      <alignment horizontal="center"/>
      <protection/>
    </xf>
    <xf numFmtId="177" fontId="17" fillId="3" borderId="0" xfId="0" applyNumberFormat="1" applyFont="1" applyFill="1" applyBorder="1" applyAlignment="1" applyProtection="1">
      <alignment horizontal="center"/>
      <protection/>
    </xf>
    <xf numFmtId="174" fontId="17" fillId="3" borderId="0" xfId="0" applyNumberFormat="1" applyFont="1" applyFill="1" applyBorder="1" applyAlignment="1" applyProtection="1">
      <alignment horizontal="center"/>
      <protection/>
    </xf>
    <xf numFmtId="0" fontId="16" fillId="4" borderId="0" xfId="0" applyFont="1" applyFill="1" applyBorder="1" applyAlignment="1" applyProtection="1">
      <alignment/>
      <protection/>
    </xf>
    <xf numFmtId="0" fontId="16" fillId="4" borderId="0" xfId="0" applyFont="1" applyFill="1" applyAlignment="1" applyProtection="1">
      <alignment/>
      <protection/>
    </xf>
    <xf numFmtId="0" fontId="19" fillId="3" borderId="0" xfId="0" applyFont="1" applyFill="1" applyBorder="1" applyAlignment="1" applyProtection="1">
      <alignment/>
      <protection/>
    </xf>
    <xf numFmtId="0" fontId="9" fillId="4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6" fillId="3" borderId="0" xfId="0" applyFont="1" applyFill="1" applyAlignment="1" applyProtection="1">
      <alignment/>
      <protection/>
    </xf>
    <xf numFmtId="0" fontId="20" fillId="3" borderId="0" xfId="0" applyFont="1" applyFill="1" applyAlignment="1" applyProtection="1">
      <alignment/>
      <protection/>
    </xf>
    <xf numFmtId="0" fontId="50" fillId="3" borderId="0" xfId="0" applyFont="1" applyFill="1" applyAlignment="1" applyProtection="1">
      <alignment/>
      <protection/>
    </xf>
    <xf numFmtId="11" fontId="17" fillId="6" borderId="1" xfId="0" applyNumberFormat="1" applyFont="1" applyFill="1" applyBorder="1" applyAlignment="1" applyProtection="1">
      <alignment horizontal="center"/>
      <protection/>
    </xf>
    <xf numFmtId="11" fontId="17" fillId="6" borderId="2" xfId="0" applyNumberFormat="1" applyFont="1" applyFill="1" applyBorder="1" applyAlignment="1" applyProtection="1">
      <alignment horizontal="center"/>
      <protection/>
    </xf>
    <xf numFmtId="11" fontId="17" fillId="6" borderId="3" xfId="0" applyNumberFormat="1" applyFont="1" applyFill="1" applyBorder="1" applyAlignment="1" applyProtection="1">
      <alignment horizontal="center"/>
      <protection/>
    </xf>
    <xf numFmtId="11" fontId="17" fillId="6" borderId="4" xfId="0" applyNumberFormat="1" applyFont="1" applyFill="1" applyBorder="1" applyAlignment="1" applyProtection="1">
      <alignment horizontal="center"/>
      <protection/>
    </xf>
    <xf numFmtId="11" fontId="17" fillId="6" borderId="0" xfId="0" applyNumberFormat="1" applyFont="1" applyFill="1" applyBorder="1" applyAlignment="1" applyProtection="1">
      <alignment horizontal="center"/>
      <protection/>
    </xf>
    <xf numFmtId="11" fontId="17" fillId="6" borderId="5" xfId="0" applyNumberFormat="1" applyFont="1" applyFill="1" applyBorder="1" applyAlignment="1" applyProtection="1">
      <alignment horizontal="center"/>
      <protection/>
    </xf>
    <xf numFmtId="11" fontId="17" fillId="6" borderId="6" xfId="0" applyNumberFormat="1" applyFont="1" applyFill="1" applyBorder="1" applyAlignment="1" applyProtection="1">
      <alignment horizontal="center"/>
      <protection/>
    </xf>
    <xf numFmtId="11" fontId="17" fillId="6" borderId="7" xfId="0" applyNumberFormat="1" applyFont="1" applyFill="1" applyBorder="1" applyAlignment="1" applyProtection="1">
      <alignment horizontal="center"/>
      <protection/>
    </xf>
    <xf numFmtId="11" fontId="17" fillId="6" borderId="8" xfId="0" applyNumberFormat="1" applyFont="1" applyFill="1" applyBorder="1" applyAlignment="1" applyProtection="1">
      <alignment horizontal="center"/>
      <protection/>
    </xf>
    <xf numFmtId="0" fontId="51" fillId="3" borderId="0" xfId="0" applyFont="1" applyFill="1" applyAlignment="1" applyProtection="1">
      <alignment/>
      <protection/>
    </xf>
    <xf numFmtId="0" fontId="29" fillId="3" borderId="0" xfId="0" applyFont="1" applyFill="1" applyAlignment="1" applyProtection="1">
      <alignment/>
      <protection/>
    </xf>
    <xf numFmtId="0" fontId="53" fillId="3" borderId="0" xfId="0" applyFont="1" applyFill="1" applyBorder="1" applyAlignment="1" applyProtection="1">
      <alignment horizontal="center"/>
      <protection/>
    </xf>
    <xf numFmtId="0" fontId="31" fillId="3" borderId="0" xfId="0" applyFont="1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11" fontId="0" fillId="3" borderId="0" xfId="0" applyNumberFormat="1" applyFill="1" applyAlignment="1" applyProtection="1">
      <alignment/>
      <protection/>
    </xf>
    <xf numFmtId="0" fontId="31" fillId="3" borderId="0" xfId="0" applyFont="1" applyFill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176" fontId="0" fillId="3" borderId="0" xfId="0" applyNumberFormat="1" applyFill="1" applyAlignment="1" applyProtection="1">
      <alignment/>
      <protection/>
    </xf>
    <xf numFmtId="0" fontId="32" fillId="3" borderId="0" xfId="0" applyFont="1" applyFill="1" applyAlignment="1" applyProtection="1">
      <alignment/>
      <protection/>
    </xf>
    <xf numFmtId="2" fontId="31" fillId="2" borderId="0" xfId="0" applyNumberFormat="1" applyFont="1" applyFill="1" applyAlignment="1" applyProtection="1">
      <alignment horizontal="center"/>
      <protection/>
    </xf>
    <xf numFmtId="2" fontId="0" fillId="2" borderId="0" xfId="0" applyNumberFormat="1" applyFill="1" applyAlignment="1" applyProtection="1">
      <alignment horizontal="center"/>
      <protection/>
    </xf>
    <xf numFmtId="2" fontId="31" fillId="3" borderId="0" xfId="0" applyNumberFormat="1" applyFont="1" applyFill="1" applyAlignment="1" applyProtection="1">
      <alignment horizontal="center"/>
      <protection/>
    </xf>
    <xf numFmtId="2" fontId="0" fillId="3" borderId="0" xfId="0" applyNumberFormat="1" applyFill="1" applyAlignment="1" applyProtection="1">
      <alignment horizontal="center"/>
      <protection/>
    </xf>
    <xf numFmtId="0" fontId="33" fillId="3" borderId="0" xfId="0" applyFont="1" applyFill="1" applyAlignment="1" applyProtection="1">
      <alignment/>
      <protection/>
    </xf>
    <xf numFmtId="172" fontId="0" fillId="3" borderId="0" xfId="0" applyNumberFormat="1" applyFill="1" applyAlignment="1" applyProtection="1">
      <alignment horizontal="center"/>
      <protection/>
    </xf>
    <xf numFmtId="0" fontId="33" fillId="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31" fillId="3" borderId="0" xfId="0" applyFont="1" applyFill="1" applyAlignment="1" applyProtection="1">
      <alignment horizontal="left"/>
      <protection/>
    </xf>
    <xf numFmtId="173" fontId="0" fillId="3" borderId="0" xfId="0" applyNumberFormat="1" applyFill="1" applyAlignment="1" applyProtection="1">
      <alignment horizontal="center"/>
      <protection/>
    </xf>
    <xf numFmtId="1" fontId="0" fillId="3" borderId="0" xfId="0" applyNumberFormat="1" applyFill="1" applyAlignment="1" applyProtection="1">
      <alignment horizontal="center"/>
      <protection/>
    </xf>
    <xf numFmtId="0" fontId="34" fillId="2" borderId="0" xfId="0" applyFont="1" applyFill="1" applyAlignment="1" applyProtection="1">
      <alignment horizontal="left"/>
      <protection/>
    </xf>
    <xf numFmtId="173" fontId="31" fillId="2" borderId="0" xfId="0" applyNumberFormat="1" applyFont="1" applyFill="1" applyAlignment="1" applyProtection="1">
      <alignment horizontal="center"/>
      <protection/>
    </xf>
    <xf numFmtId="0" fontId="31" fillId="2" borderId="0" xfId="0" applyFont="1" applyFill="1" applyAlignment="1" applyProtection="1">
      <alignment horizontal="center"/>
      <protection/>
    </xf>
    <xf numFmtId="173" fontId="31" fillId="3" borderId="0" xfId="0" applyNumberFormat="1" applyFont="1" applyFill="1" applyAlignment="1" applyProtection="1">
      <alignment horizontal="center"/>
      <protection/>
    </xf>
    <xf numFmtId="10" fontId="0" fillId="3" borderId="0" xfId="0" applyNumberFormat="1" applyFill="1" applyAlignment="1" applyProtection="1">
      <alignment horizontal="center"/>
      <protection/>
    </xf>
    <xf numFmtId="11" fontId="31" fillId="3" borderId="0" xfId="0" applyNumberFormat="1" applyFont="1" applyFill="1" applyAlignment="1" applyProtection="1">
      <alignment/>
      <protection/>
    </xf>
    <xf numFmtId="11" fontId="0" fillId="0" borderId="0" xfId="0" applyNumberFormat="1" applyAlignment="1" applyProtection="1">
      <alignment/>
      <protection/>
    </xf>
    <xf numFmtId="0" fontId="36" fillId="3" borderId="0" xfId="0" applyFont="1" applyFill="1" applyAlignment="1" applyProtection="1">
      <alignment/>
      <protection/>
    </xf>
    <xf numFmtId="0" fontId="40" fillId="3" borderId="0" xfId="0" applyFont="1" applyFill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11" fontId="0" fillId="3" borderId="1" xfId="0" applyNumberFormat="1" applyFill="1" applyBorder="1" applyAlignment="1" applyProtection="1">
      <alignment/>
      <protection/>
    </xf>
    <xf numFmtId="11" fontId="0" fillId="3" borderId="2" xfId="0" applyNumberFormat="1" applyFill="1" applyBorder="1" applyAlignment="1" applyProtection="1">
      <alignment/>
      <protection/>
    </xf>
    <xf numFmtId="11" fontId="0" fillId="3" borderId="3" xfId="0" applyNumberFormat="1" applyFill="1" applyBorder="1" applyAlignment="1" applyProtection="1">
      <alignment/>
      <protection/>
    </xf>
    <xf numFmtId="11" fontId="0" fillId="7" borderId="1" xfId="0" applyNumberFormat="1" applyFill="1" applyBorder="1" applyAlignment="1" applyProtection="1">
      <alignment/>
      <protection/>
    </xf>
    <xf numFmtId="11" fontId="0" fillId="7" borderId="2" xfId="0" applyNumberFormat="1" applyFill="1" applyBorder="1" applyAlignment="1" applyProtection="1">
      <alignment/>
      <protection/>
    </xf>
    <xf numFmtId="11" fontId="0" fillId="7" borderId="3" xfId="0" applyNumberFormat="1" applyFill="1" applyBorder="1" applyAlignment="1" applyProtection="1">
      <alignment/>
      <protection/>
    </xf>
    <xf numFmtId="11" fontId="0" fillId="3" borderId="4" xfId="0" applyNumberFormat="1" applyFill="1" applyBorder="1" applyAlignment="1" applyProtection="1">
      <alignment/>
      <protection/>
    </xf>
    <xf numFmtId="11" fontId="0" fillId="3" borderId="0" xfId="0" applyNumberFormat="1" applyFill="1" applyBorder="1" applyAlignment="1" applyProtection="1">
      <alignment/>
      <protection/>
    </xf>
    <xf numFmtId="11" fontId="0" fillId="3" borderId="5" xfId="0" applyNumberFormat="1" applyFill="1" applyBorder="1" applyAlignment="1" applyProtection="1">
      <alignment/>
      <protection/>
    </xf>
    <xf numFmtId="11" fontId="0" fillId="7" borderId="4" xfId="0" applyNumberFormat="1" applyFill="1" applyBorder="1" applyAlignment="1" applyProtection="1">
      <alignment/>
      <protection/>
    </xf>
    <xf numFmtId="11" fontId="0" fillId="7" borderId="0" xfId="0" applyNumberFormat="1" applyFill="1" applyBorder="1" applyAlignment="1" applyProtection="1">
      <alignment/>
      <protection/>
    </xf>
    <xf numFmtId="11" fontId="0" fillId="7" borderId="5" xfId="0" applyNumberFormat="1" applyFill="1" applyBorder="1" applyAlignment="1" applyProtection="1">
      <alignment/>
      <protection/>
    </xf>
    <xf numFmtId="11" fontId="0" fillId="3" borderId="6" xfId="0" applyNumberFormat="1" applyFill="1" applyBorder="1" applyAlignment="1" applyProtection="1">
      <alignment/>
      <protection/>
    </xf>
    <xf numFmtId="11" fontId="0" fillId="3" borderId="7" xfId="0" applyNumberFormat="1" applyFill="1" applyBorder="1" applyAlignment="1" applyProtection="1">
      <alignment/>
      <protection/>
    </xf>
    <xf numFmtId="11" fontId="0" fillId="3" borderId="8" xfId="0" applyNumberFormat="1" applyFill="1" applyBorder="1" applyAlignment="1" applyProtection="1">
      <alignment/>
      <protection/>
    </xf>
    <xf numFmtId="11" fontId="0" fillId="7" borderId="6" xfId="0" applyNumberFormat="1" applyFill="1" applyBorder="1" applyAlignment="1" applyProtection="1">
      <alignment/>
      <protection/>
    </xf>
    <xf numFmtId="11" fontId="0" fillId="7" borderId="7" xfId="0" applyNumberFormat="1" applyFill="1" applyBorder="1" applyAlignment="1" applyProtection="1">
      <alignment/>
      <protection/>
    </xf>
    <xf numFmtId="11" fontId="0" fillId="7" borderId="8" xfId="0" applyNumberFormat="1" applyFill="1" applyBorder="1" applyAlignment="1" applyProtection="1">
      <alignment/>
      <protection/>
    </xf>
    <xf numFmtId="0" fontId="34" fillId="3" borderId="0" xfId="0" applyFont="1" applyFill="1" applyAlignment="1" applyProtection="1">
      <alignment/>
      <protection/>
    </xf>
    <xf numFmtId="0" fontId="42" fillId="3" borderId="0" xfId="0" applyFont="1" applyFill="1" applyAlignment="1" applyProtection="1">
      <alignment horizontal="center"/>
      <protection/>
    </xf>
    <xf numFmtId="0" fontId="42" fillId="3" borderId="0" xfId="0" applyFont="1" applyFill="1" applyAlignment="1" applyProtection="1">
      <alignment/>
      <protection/>
    </xf>
    <xf numFmtId="0" fontId="0" fillId="3" borderId="21" xfId="0" applyFill="1" applyBorder="1" applyAlignment="1" applyProtection="1">
      <alignment/>
      <protection/>
    </xf>
    <xf numFmtId="0" fontId="31" fillId="3" borderId="21" xfId="0" applyFont="1" applyFill="1" applyBorder="1" applyAlignment="1" applyProtection="1">
      <alignment horizontal="center"/>
      <protection/>
    </xf>
    <xf numFmtId="0" fontId="33" fillId="3" borderId="21" xfId="0" applyFont="1" applyFill="1" applyBorder="1" applyAlignment="1" applyProtection="1">
      <alignment horizontal="center"/>
      <protection/>
    </xf>
    <xf numFmtId="176" fontId="0" fillId="3" borderId="0" xfId="0" applyNumberFormat="1" applyFill="1" applyAlignment="1" applyProtection="1">
      <alignment horizontal="center"/>
      <protection/>
    </xf>
    <xf numFmtId="172" fontId="31" fillId="3" borderId="0" xfId="0" applyNumberFormat="1" applyFont="1" applyFill="1" applyAlignment="1" applyProtection="1">
      <alignment horizontal="center"/>
      <protection/>
    </xf>
    <xf numFmtId="0" fontId="0" fillId="3" borderId="22" xfId="0" applyFill="1" applyBorder="1" applyAlignment="1" applyProtection="1">
      <alignment/>
      <protection/>
    </xf>
    <xf numFmtId="0" fontId="31" fillId="3" borderId="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center"/>
      <protection/>
    </xf>
    <xf numFmtId="172" fontId="0" fillId="3" borderId="0" xfId="0" applyNumberFormat="1" applyFill="1" applyBorder="1" applyAlignment="1" applyProtection="1">
      <alignment horizontal="center"/>
      <protection/>
    </xf>
    <xf numFmtId="172" fontId="31" fillId="3" borderId="0" xfId="0" applyNumberFormat="1" applyFont="1" applyFill="1" applyBorder="1" applyAlignment="1" applyProtection="1">
      <alignment horizontal="center"/>
      <protection/>
    </xf>
    <xf numFmtId="179" fontId="31" fillId="3" borderId="0" xfId="0" applyNumberFormat="1" applyFont="1" applyFill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172" fontId="31" fillId="3" borderId="0" xfId="0" applyNumberFormat="1" applyFont="1" applyFill="1" applyAlignment="1" applyProtection="1">
      <alignment horizontal="left"/>
      <protection/>
    </xf>
    <xf numFmtId="172" fontId="0" fillId="0" borderId="0" xfId="0" applyNumberFormat="1" applyAlignment="1" applyProtection="1">
      <alignment horizontal="center"/>
      <protection/>
    </xf>
    <xf numFmtId="11" fontId="40" fillId="3" borderId="0" xfId="0" applyNumberFormat="1" applyFont="1" applyFill="1" applyAlignment="1" applyProtection="1">
      <alignment horizontal="left"/>
      <protection/>
    </xf>
    <xf numFmtId="11" fontId="0" fillId="3" borderId="0" xfId="0" applyNumberFormat="1" applyFill="1" applyAlignment="1" applyProtection="1">
      <alignment horizontal="center"/>
      <protection/>
    </xf>
    <xf numFmtId="11" fontId="0" fillId="0" borderId="0" xfId="0" applyNumberFormat="1" applyAlignment="1" applyProtection="1">
      <alignment horizontal="center"/>
      <protection/>
    </xf>
    <xf numFmtId="11" fontId="31" fillId="3" borderId="0" xfId="0" applyNumberFormat="1" applyFont="1" applyFill="1" applyAlignment="1" applyProtection="1">
      <alignment horizontal="left"/>
      <protection/>
    </xf>
    <xf numFmtId="0" fontId="16" fillId="3" borderId="4" xfId="0" applyFont="1" applyFill="1" applyBorder="1" applyAlignment="1" applyProtection="1">
      <alignment/>
      <protection/>
    </xf>
    <xf numFmtId="11" fontId="0" fillId="3" borderId="1" xfId="0" applyNumberFormat="1" applyFill="1" applyBorder="1" applyAlignment="1" applyProtection="1">
      <alignment horizontal="center"/>
      <protection/>
    </xf>
    <xf numFmtId="11" fontId="0" fillId="3" borderId="2" xfId="0" applyNumberFormat="1" applyFill="1" applyBorder="1" applyAlignment="1" applyProtection="1">
      <alignment horizontal="center"/>
      <protection/>
    </xf>
    <xf numFmtId="11" fontId="0" fillId="3" borderId="3" xfId="0" applyNumberFormat="1" applyFill="1" applyBorder="1" applyAlignment="1" applyProtection="1">
      <alignment horizontal="center"/>
      <protection/>
    </xf>
    <xf numFmtId="173" fontId="0" fillId="3" borderId="1" xfId="0" applyNumberFormat="1" applyFill="1" applyBorder="1" applyAlignment="1" applyProtection="1">
      <alignment/>
      <protection/>
    </xf>
    <xf numFmtId="173" fontId="0" fillId="3" borderId="2" xfId="0" applyNumberFormat="1" applyFill="1" applyBorder="1" applyAlignment="1" applyProtection="1">
      <alignment/>
      <protection/>
    </xf>
    <xf numFmtId="173" fontId="0" fillId="3" borderId="3" xfId="0" applyNumberFormat="1" applyFill="1" applyBorder="1" applyAlignment="1" applyProtection="1">
      <alignment/>
      <protection/>
    </xf>
    <xf numFmtId="2" fontId="0" fillId="3" borderId="1" xfId="0" applyNumberFormat="1" applyFill="1" applyBorder="1" applyAlignment="1" applyProtection="1">
      <alignment/>
      <protection/>
    </xf>
    <xf numFmtId="2" fontId="0" fillId="3" borderId="2" xfId="0" applyNumberFormat="1" applyFill="1" applyBorder="1" applyAlignment="1" applyProtection="1">
      <alignment/>
      <protection/>
    </xf>
    <xf numFmtId="2" fontId="0" fillId="3" borderId="3" xfId="0" applyNumberFormat="1" applyFill="1" applyBorder="1" applyAlignment="1" applyProtection="1">
      <alignment/>
      <protection/>
    </xf>
    <xf numFmtId="11" fontId="0" fillId="3" borderId="4" xfId="0" applyNumberFormat="1" applyFill="1" applyBorder="1" applyAlignment="1" applyProtection="1">
      <alignment horizontal="center"/>
      <protection/>
    </xf>
    <xf numFmtId="11" fontId="0" fillId="3" borderId="0" xfId="0" applyNumberFormat="1" applyFill="1" applyBorder="1" applyAlignment="1" applyProtection="1">
      <alignment horizontal="center"/>
      <protection/>
    </xf>
    <xf numFmtId="11" fontId="0" fillId="3" borderId="5" xfId="0" applyNumberFormat="1" applyFill="1" applyBorder="1" applyAlignment="1" applyProtection="1">
      <alignment horizontal="center"/>
      <protection/>
    </xf>
    <xf numFmtId="173" fontId="0" fillId="3" borderId="4" xfId="0" applyNumberFormat="1" applyFill="1" applyBorder="1" applyAlignment="1" applyProtection="1">
      <alignment/>
      <protection/>
    </xf>
    <xf numFmtId="173" fontId="0" fillId="3" borderId="0" xfId="0" applyNumberFormat="1" applyFill="1" applyBorder="1" applyAlignment="1" applyProtection="1">
      <alignment/>
      <protection/>
    </xf>
    <xf numFmtId="173" fontId="0" fillId="3" borderId="5" xfId="0" applyNumberFormat="1" applyFill="1" applyBorder="1" applyAlignment="1" applyProtection="1">
      <alignment/>
      <protection/>
    </xf>
    <xf numFmtId="2" fontId="0" fillId="3" borderId="4" xfId="0" applyNumberFormat="1" applyFill="1" applyBorder="1" applyAlignment="1" applyProtection="1">
      <alignment/>
      <protection/>
    </xf>
    <xf numFmtId="2" fontId="0" fillId="3" borderId="0" xfId="0" applyNumberFormat="1" applyFill="1" applyBorder="1" applyAlignment="1" applyProtection="1">
      <alignment/>
      <protection/>
    </xf>
    <xf numFmtId="2" fontId="0" fillId="3" borderId="5" xfId="0" applyNumberFormat="1" applyFill="1" applyBorder="1" applyAlignment="1" applyProtection="1">
      <alignment/>
      <protection/>
    </xf>
    <xf numFmtId="2" fontId="0" fillId="3" borderId="0" xfId="0" applyNumberFormat="1" applyFill="1" applyAlignment="1" applyProtection="1">
      <alignment/>
      <protection/>
    </xf>
    <xf numFmtId="11" fontId="0" fillId="3" borderId="6" xfId="0" applyNumberFormat="1" applyFill="1" applyBorder="1" applyAlignment="1" applyProtection="1">
      <alignment horizontal="center"/>
      <protection/>
    </xf>
    <xf numFmtId="11" fontId="0" fillId="3" borderId="7" xfId="0" applyNumberFormat="1" applyFill="1" applyBorder="1" applyAlignment="1" applyProtection="1">
      <alignment horizontal="center"/>
      <protection/>
    </xf>
    <xf numFmtId="11" fontId="0" fillId="3" borderId="8" xfId="0" applyNumberFormat="1" applyFill="1" applyBorder="1" applyAlignment="1" applyProtection="1">
      <alignment horizontal="center"/>
      <protection/>
    </xf>
    <xf numFmtId="173" fontId="0" fillId="3" borderId="6" xfId="0" applyNumberFormat="1" applyFill="1" applyBorder="1" applyAlignment="1" applyProtection="1">
      <alignment/>
      <protection/>
    </xf>
    <xf numFmtId="173" fontId="0" fillId="3" borderId="7" xfId="0" applyNumberFormat="1" applyFill="1" applyBorder="1" applyAlignment="1" applyProtection="1">
      <alignment/>
      <protection/>
    </xf>
    <xf numFmtId="173" fontId="0" fillId="3" borderId="8" xfId="0" applyNumberFormat="1" applyFill="1" applyBorder="1" applyAlignment="1" applyProtection="1">
      <alignment/>
      <protection/>
    </xf>
    <xf numFmtId="2" fontId="0" fillId="3" borderId="6" xfId="0" applyNumberFormat="1" applyFill="1" applyBorder="1" applyAlignment="1" applyProtection="1">
      <alignment/>
      <protection/>
    </xf>
    <xf numFmtId="2" fontId="0" fillId="3" borderId="7" xfId="0" applyNumberFormat="1" applyFill="1" applyBorder="1" applyAlignment="1" applyProtection="1">
      <alignment/>
      <protection/>
    </xf>
    <xf numFmtId="2" fontId="0" fillId="3" borderId="8" xfId="0" applyNumberFormat="1" applyFill="1" applyBorder="1" applyAlignment="1" applyProtection="1">
      <alignment/>
      <protection/>
    </xf>
    <xf numFmtId="10" fontId="0" fillId="3" borderId="1" xfId="0" applyNumberFormat="1" applyFill="1" applyBorder="1" applyAlignment="1" applyProtection="1">
      <alignment horizontal="center"/>
      <protection/>
    </xf>
    <xf numFmtId="10" fontId="0" fillId="3" borderId="2" xfId="0" applyNumberFormat="1" applyFill="1" applyBorder="1" applyAlignment="1" applyProtection="1">
      <alignment horizontal="center"/>
      <protection/>
    </xf>
    <xf numFmtId="10" fontId="0" fillId="3" borderId="3" xfId="0" applyNumberFormat="1" applyFill="1" applyBorder="1" applyAlignment="1" applyProtection="1">
      <alignment horizontal="center"/>
      <protection/>
    </xf>
    <xf numFmtId="10" fontId="0" fillId="3" borderId="4" xfId="0" applyNumberFormat="1" applyFill="1" applyBorder="1" applyAlignment="1" applyProtection="1">
      <alignment horizontal="center"/>
      <protection/>
    </xf>
    <xf numFmtId="10" fontId="0" fillId="3" borderId="0" xfId="0" applyNumberFormat="1" applyFill="1" applyBorder="1" applyAlignment="1" applyProtection="1">
      <alignment horizontal="center"/>
      <protection/>
    </xf>
    <xf numFmtId="10" fontId="0" fillId="3" borderId="5" xfId="0" applyNumberFormat="1" applyFill="1" applyBorder="1" applyAlignment="1" applyProtection="1">
      <alignment horizontal="center"/>
      <protection/>
    </xf>
    <xf numFmtId="10" fontId="0" fillId="3" borderId="6" xfId="0" applyNumberFormat="1" applyFill="1" applyBorder="1" applyAlignment="1" applyProtection="1">
      <alignment horizontal="center"/>
      <protection/>
    </xf>
    <xf numFmtId="10" fontId="0" fillId="3" borderId="7" xfId="0" applyNumberFormat="1" applyFill="1" applyBorder="1" applyAlignment="1" applyProtection="1">
      <alignment horizontal="center"/>
      <protection/>
    </xf>
    <xf numFmtId="10" fontId="0" fillId="3" borderId="8" xfId="0" applyNumberFormat="1" applyFill="1" applyBorder="1" applyAlignment="1" applyProtection="1">
      <alignment horizontal="center"/>
      <protection/>
    </xf>
    <xf numFmtId="11" fontId="31" fillId="3" borderId="0" xfId="0" applyNumberFormat="1" applyFont="1" applyFill="1" applyAlignment="1" applyProtection="1">
      <alignment horizontal="center"/>
      <protection/>
    </xf>
    <xf numFmtId="2" fontId="31" fillId="3" borderId="0" xfId="0" applyNumberFormat="1" applyFont="1" applyFill="1" applyAlignment="1" applyProtection="1">
      <alignment horizontal="left"/>
      <protection/>
    </xf>
    <xf numFmtId="2" fontId="0" fillId="0" borderId="0" xfId="0" applyNumberFormat="1" applyAlignment="1" applyProtection="1">
      <alignment horizontal="center"/>
      <protection/>
    </xf>
    <xf numFmtId="0" fontId="37" fillId="3" borderId="0" xfId="0" applyFont="1" applyFill="1" applyAlignment="1" applyProtection="1">
      <alignment/>
      <protection/>
    </xf>
    <xf numFmtId="2" fontId="0" fillId="3" borderId="1" xfId="0" applyNumberFormat="1" applyFill="1" applyBorder="1" applyAlignment="1" applyProtection="1">
      <alignment horizontal="center"/>
      <protection/>
    </xf>
    <xf numFmtId="2" fontId="0" fillId="3" borderId="2" xfId="0" applyNumberFormat="1" applyFill="1" applyBorder="1" applyAlignment="1" applyProtection="1">
      <alignment horizontal="center"/>
      <protection/>
    </xf>
    <xf numFmtId="2" fontId="0" fillId="3" borderId="3" xfId="0" applyNumberFormat="1" applyFill="1" applyBorder="1" applyAlignment="1" applyProtection="1">
      <alignment horizontal="center"/>
      <protection/>
    </xf>
    <xf numFmtId="173" fontId="0" fillId="3" borderId="0" xfId="0" applyNumberFormat="1" applyFill="1" applyAlignment="1" applyProtection="1">
      <alignment/>
      <protection/>
    </xf>
    <xf numFmtId="2" fontId="0" fillId="3" borderId="4" xfId="0" applyNumberFormat="1" applyFill="1" applyBorder="1" applyAlignment="1" applyProtection="1">
      <alignment horizontal="center"/>
      <protection/>
    </xf>
    <xf numFmtId="2" fontId="0" fillId="3" borderId="0" xfId="0" applyNumberFormat="1" applyFill="1" applyBorder="1" applyAlignment="1" applyProtection="1">
      <alignment horizontal="center"/>
      <protection/>
    </xf>
    <xf numFmtId="2" fontId="0" fillId="3" borderId="5" xfId="0" applyNumberFormat="1" applyFill="1" applyBorder="1" applyAlignment="1" applyProtection="1">
      <alignment horizontal="center"/>
      <protection/>
    </xf>
    <xf numFmtId="2" fontId="0" fillId="3" borderId="6" xfId="0" applyNumberFormat="1" applyFill="1" applyBorder="1" applyAlignment="1" applyProtection="1">
      <alignment horizontal="center"/>
      <protection/>
    </xf>
    <xf numFmtId="2" fontId="0" fillId="3" borderId="7" xfId="0" applyNumberFormat="1" applyFill="1" applyBorder="1" applyAlignment="1" applyProtection="1">
      <alignment horizontal="center"/>
      <protection/>
    </xf>
    <xf numFmtId="2" fontId="0" fillId="3" borderId="8" xfId="0" applyNumberFormat="1" applyFill="1" applyBorder="1" applyAlignment="1" applyProtection="1">
      <alignment horizontal="center"/>
      <protection/>
    </xf>
    <xf numFmtId="0" fontId="36" fillId="0" borderId="0" xfId="0" applyFont="1" applyAlignment="1" applyProtection="1">
      <alignment/>
      <protection/>
    </xf>
    <xf numFmtId="0" fontId="34" fillId="3" borderId="0" xfId="0" applyFont="1" applyFill="1" applyBorder="1" applyAlignment="1" applyProtection="1">
      <alignment/>
      <protection/>
    </xf>
    <xf numFmtId="172" fontId="0" fillId="3" borderId="0" xfId="0" applyNumberFormat="1" applyFill="1" applyAlignment="1" applyProtection="1">
      <alignment/>
      <protection/>
    </xf>
    <xf numFmtId="0" fontId="18" fillId="3" borderId="0" xfId="0" applyFont="1" applyFill="1" applyBorder="1" applyAlignment="1" applyProtection="1">
      <alignment horizontal="center"/>
      <protection locked="0"/>
    </xf>
    <xf numFmtId="0" fontId="17" fillId="3" borderId="0" xfId="0" applyFont="1" applyFill="1" applyAlignment="1" applyProtection="1">
      <alignment/>
      <protection/>
    </xf>
    <xf numFmtId="0" fontId="55" fillId="3" borderId="0" xfId="0" applyFont="1" applyFill="1" applyBorder="1" applyAlignment="1" applyProtection="1">
      <alignment horizontal="center"/>
      <protection/>
    </xf>
    <xf numFmtId="0" fontId="56" fillId="3" borderId="0" xfId="0" applyFont="1" applyFill="1" applyAlignment="1" applyProtection="1">
      <alignment/>
      <protection/>
    </xf>
    <xf numFmtId="173" fontId="17" fillId="3" borderId="2" xfId="0" applyNumberFormat="1" applyFont="1" applyFill="1" applyBorder="1" applyAlignment="1" applyProtection="1">
      <alignment horizontal="center"/>
      <protection/>
    </xf>
    <xf numFmtId="173" fontId="58" fillId="3" borderId="0" xfId="0" applyNumberFormat="1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>
      <alignment/>
      <protection/>
    </xf>
    <xf numFmtId="0" fontId="16" fillId="2" borderId="1" xfId="0" applyFont="1" applyFill="1" applyBorder="1" applyAlignment="1" applyProtection="1">
      <alignment/>
      <protection locked="0"/>
    </xf>
    <xf numFmtId="0" fontId="17" fillId="2" borderId="2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/>
      <protection locked="0"/>
    </xf>
    <xf numFmtId="173" fontId="17" fillId="2" borderId="2" xfId="0" applyNumberFormat="1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/>
      <protection locked="0"/>
    </xf>
    <xf numFmtId="0" fontId="16" fillId="2" borderId="4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/>
      <protection locked="0"/>
    </xf>
    <xf numFmtId="173" fontId="17" fillId="2" borderId="0" xfId="0" applyNumberFormat="1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/>
      <protection locked="0"/>
    </xf>
    <xf numFmtId="0" fontId="9" fillId="2" borderId="4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9" fillId="2" borderId="6" xfId="0" applyFont="1" applyFill="1" applyBorder="1" applyAlignment="1" applyProtection="1">
      <alignment/>
      <protection locked="0"/>
    </xf>
    <xf numFmtId="0" fontId="9" fillId="2" borderId="7" xfId="0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59" fillId="3" borderId="0" xfId="0" applyFont="1" applyFill="1" applyBorder="1" applyAlignment="1" applyProtection="1">
      <alignment horizontal="center"/>
      <protection/>
    </xf>
    <xf numFmtId="173" fontId="18" fillId="5" borderId="10" xfId="0" applyNumberFormat="1" applyFont="1" applyFill="1" applyBorder="1" applyAlignment="1" applyProtection="1">
      <alignment horizontal="center"/>
      <protection locked="0"/>
    </xf>
    <xf numFmtId="0" fontId="18" fillId="5" borderId="10" xfId="0" applyFont="1" applyFill="1" applyBorder="1" applyAlignment="1" applyProtection="1">
      <alignment horizontal="center"/>
      <protection locked="0"/>
    </xf>
    <xf numFmtId="0" fontId="31" fillId="2" borderId="1" xfId="0" applyFont="1" applyFill="1" applyBorder="1" applyAlignment="1" applyProtection="1">
      <alignment horizontal="center"/>
      <protection locked="0"/>
    </xf>
    <xf numFmtId="0" fontId="31" fillId="2" borderId="4" xfId="0" applyFont="1" applyFill="1" applyBorder="1" applyAlignment="1" applyProtection="1">
      <alignment horizontal="center"/>
      <protection locked="0"/>
    </xf>
    <xf numFmtId="11" fontId="0" fillId="2" borderId="0" xfId="0" applyNumberFormat="1" applyFill="1" applyBorder="1" applyAlignment="1" applyProtection="1">
      <alignment/>
      <protection locked="0"/>
    </xf>
    <xf numFmtId="0" fontId="31" fillId="2" borderId="6" xfId="0" applyFont="1" applyFill="1" applyBorder="1" applyAlignment="1" applyProtection="1">
      <alignment horizontal="center"/>
      <protection locked="0"/>
    </xf>
    <xf numFmtId="11" fontId="0" fillId="2" borderId="7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31" fillId="2" borderId="2" xfId="0" applyFont="1" applyFill="1" applyBorder="1" applyAlignment="1" applyProtection="1">
      <alignment horizontal="center"/>
      <protection locked="0"/>
    </xf>
    <xf numFmtId="0" fontId="16" fillId="3" borderId="23" xfId="0" applyFont="1" applyFill="1" applyBorder="1" applyAlignment="1" applyProtection="1">
      <alignment/>
      <protection/>
    </xf>
    <xf numFmtId="0" fontId="16" fillId="3" borderId="24" xfId="0" applyFont="1" applyFill="1" applyBorder="1" applyAlignment="1" applyProtection="1">
      <alignment/>
      <protection/>
    </xf>
    <xf numFmtId="0" fontId="16" fillId="3" borderId="25" xfId="0" applyFont="1" applyFill="1" applyBorder="1" applyAlignment="1" applyProtection="1">
      <alignment/>
      <protection/>
    </xf>
    <xf numFmtId="0" fontId="16" fillId="3" borderId="26" xfId="0" applyFont="1" applyFill="1" applyBorder="1" applyAlignment="1" applyProtection="1">
      <alignment/>
      <protection/>
    </xf>
    <xf numFmtId="0" fontId="16" fillId="3" borderId="22" xfId="0" applyFont="1" applyFill="1" applyBorder="1" applyAlignment="1" applyProtection="1">
      <alignment/>
      <protection/>
    </xf>
    <xf numFmtId="0" fontId="16" fillId="3" borderId="27" xfId="0" applyFont="1" applyFill="1" applyBorder="1" applyAlignment="1" applyProtection="1">
      <alignment/>
      <protection/>
    </xf>
    <xf numFmtId="0" fontId="48" fillId="3" borderId="0" xfId="0" applyFont="1" applyFill="1" applyBorder="1" applyAlignment="1" applyProtection="1">
      <alignment horizontal="center"/>
      <protection/>
    </xf>
    <xf numFmtId="0" fontId="29" fillId="3" borderId="24" xfId="0" applyFont="1" applyFill="1" applyBorder="1" applyAlignment="1" applyProtection="1">
      <alignment horizontal="right"/>
      <protection/>
    </xf>
    <xf numFmtId="0" fontId="16" fillId="3" borderId="0" xfId="0" applyFont="1" applyFill="1" applyAlignment="1" applyProtection="1">
      <alignment horizontal="left"/>
      <protection/>
    </xf>
    <xf numFmtId="0" fontId="16" fillId="3" borderId="0" xfId="0" applyFont="1" applyFill="1" applyBorder="1" applyAlignment="1" applyProtection="1">
      <alignment horizontal="center"/>
      <protection/>
    </xf>
    <xf numFmtId="0" fontId="51" fillId="3" borderId="0" xfId="0" applyFont="1" applyFill="1" applyAlignment="1" applyProtection="1">
      <alignment horizontal="left"/>
      <protection/>
    </xf>
    <xf numFmtId="0" fontId="48" fillId="3" borderId="21" xfId="0" applyFont="1" applyFill="1" applyBorder="1" applyAlignment="1" applyProtection="1">
      <alignment horizontal="center"/>
      <protection/>
    </xf>
    <xf numFmtId="0" fontId="48" fillId="3" borderId="22" xfId="0" applyFont="1" applyFill="1" applyBorder="1" applyAlignment="1" applyProtection="1">
      <alignment horizontal="center"/>
      <protection/>
    </xf>
    <xf numFmtId="0" fontId="17" fillId="2" borderId="9" xfId="0" applyFont="1" applyFill="1" applyBorder="1" applyAlignment="1" applyProtection="1">
      <alignment horizontal="center"/>
      <protection/>
    </xf>
    <xf numFmtId="0" fontId="17" fillId="2" borderId="11" xfId="0" applyFont="1" applyFill="1" applyBorder="1" applyAlignment="1" applyProtection="1">
      <alignment horizontal="center"/>
      <protection/>
    </xf>
    <xf numFmtId="0" fontId="17" fillId="2" borderId="12" xfId="0" applyFont="1" applyFill="1" applyBorder="1" applyAlignment="1" applyProtection="1">
      <alignment horizontal="center"/>
      <protection/>
    </xf>
    <xf numFmtId="0" fontId="51" fillId="3" borderId="0" xfId="0" applyFont="1" applyFill="1" applyAlignment="1" applyProtection="1">
      <alignment horizontal="center"/>
      <protection/>
    </xf>
    <xf numFmtId="0" fontId="28" fillId="3" borderId="0" xfId="0" applyFont="1" applyFill="1" applyBorder="1" applyAlignment="1" applyProtection="1">
      <alignment horizontal="center"/>
      <protection/>
    </xf>
    <xf numFmtId="0" fontId="26" fillId="3" borderId="0" xfId="0" applyFont="1" applyFill="1" applyBorder="1" applyAlignment="1" applyProtection="1">
      <alignment horizontal="center"/>
      <protection/>
    </xf>
    <xf numFmtId="0" fontId="18" fillId="2" borderId="9" xfId="0" applyFont="1" applyFill="1" applyBorder="1" applyAlignment="1" applyProtection="1">
      <alignment horizontal="center"/>
      <protection locked="0"/>
    </xf>
    <xf numFmtId="0" fontId="18" fillId="2" borderId="11" xfId="0" applyFont="1" applyFill="1" applyBorder="1" applyAlignment="1" applyProtection="1">
      <alignment horizontal="center"/>
      <protection locked="0"/>
    </xf>
    <xf numFmtId="0" fontId="18" fillId="2" borderId="12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FF0000"/>
      </font>
      <border/>
    </dxf>
    <dxf>
      <font>
        <b/>
        <i val="0"/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Amplification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2195"/>
          <c:w val="0.823"/>
          <c:h val="0.67375"/>
        </c:manualLayout>
      </c:layout>
      <c:scatterChart>
        <c:scatterStyle val="lineMarker"/>
        <c:varyColors val="0"/>
        <c:ser>
          <c:idx val="9"/>
          <c:order val="0"/>
          <c:tx>
            <c:v>A1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Summary'!$A$70:$A$109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'Data Summary'!$B$70:$B$109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0"/>
          <c:order val="1"/>
          <c:tx>
            <c:v>A4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Summary'!$C$70:$C$109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"/>
          <c:order val="2"/>
          <c:tx>
            <c:v>A7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Summary'!$D$70:$D$109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"/>
          <c:order val="3"/>
          <c:tx>
            <c:v>A10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Summary'!$E$70:$E$109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3"/>
          <c:order val="4"/>
          <c:tx>
            <c:v>R50%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Summary'!$AJ$70:$AJ$109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4"/>
          <c:order val="5"/>
          <c:tx>
            <c:v>Min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Summary'!$AK$70:$AK$109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5"/>
          <c:order val="6"/>
          <c:tx>
            <c:v>Max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Summary'!$AL$70:$AL$109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6"/>
          <c:order val="7"/>
          <c:tx>
            <c:v>B1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Summary'!$F$70:$F$109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7"/>
          <c:order val="8"/>
          <c:tx>
            <c:v>B4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Summary'!$G$70:$G$109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8"/>
          <c:order val="9"/>
          <c:tx>
            <c:v>B7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Summary'!$H$70:$H$109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0"/>
          <c:order val="10"/>
          <c:tx>
            <c:v>B10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Summary'!$I$70:$I$109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1"/>
          <c:order val="11"/>
          <c:tx>
            <c:v>C1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Summary'!$J$70:$J$109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2"/>
          <c:order val="12"/>
          <c:tx>
            <c:v>C4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Summary'!$K$70:$K$109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3"/>
          <c:order val="13"/>
          <c:tx>
            <c:v>C7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Summary'!$L$70:$L$109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4"/>
          <c:order val="14"/>
          <c:tx>
            <c:v>C10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Summary'!$M$70:$M$109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5"/>
          <c:order val="15"/>
          <c:tx>
            <c:v>D1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Summary'!$N$70:$N$109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6"/>
          <c:order val="16"/>
          <c:tx>
            <c:v>D4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Summary'!$O$70:$O$109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7"/>
          <c:order val="17"/>
          <c:tx>
            <c:v>D7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Summary'!$P$70:$P$109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8"/>
          <c:order val="18"/>
          <c:tx>
            <c:v>D10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Summary'!$Q$70:$Q$109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19"/>
          <c:order val="19"/>
          <c:tx>
            <c:v>E1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Summary'!$R$70:$R$109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0"/>
          <c:order val="20"/>
          <c:tx>
            <c:v>E4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Summary'!$S$70:$S$109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1"/>
          <c:order val="21"/>
          <c:tx>
            <c:v>E7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Summary'!$T$70:$T$109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2"/>
          <c:order val="22"/>
          <c:tx>
            <c:v>E10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Summary'!$U$70:$U$109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3"/>
          <c:order val="23"/>
          <c:tx>
            <c:v>F1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Summary'!$V$70:$V$109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4"/>
          <c:order val="24"/>
          <c:tx>
            <c:v>F4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Summary'!$W$70:$W$109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5"/>
          <c:order val="25"/>
          <c:tx>
            <c:v>F7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Summary'!$X$70:$X$109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6"/>
          <c:order val="26"/>
          <c:tx>
            <c:v>F10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Summary'!$Y$70:$Y$109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7"/>
          <c:order val="27"/>
          <c:tx>
            <c:v>G1</c:v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Summary'!$Z$70:$Z$109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8"/>
          <c:order val="28"/>
          <c:tx>
            <c:v>G4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Summary'!$AA$70:$AA$109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29"/>
          <c:order val="29"/>
          <c:tx>
            <c:v>G7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Summary'!$AB$70:$AB$109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30"/>
          <c:order val="30"/>
          <c:tx>
            <c:v>G10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Summary'!$AC$70:$AC$109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31"/>
          <c:order val="31"/>
          <c:tx>
            <c:v>H1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Summary'!$AD$70:$AD$109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32"/>
          <c:order val="32"/>
          <c:tx>
            <c:v>H4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Summary'!$AE$70:$AE$109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33"/>
          <c:order val="33"/>
          <c:tx>
            <c:v>H7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Summary'!$AF$70:$AF$109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34"/>
          <c:order val="34"/>
          <c:tx>
            <c:v>H10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Summary'!$AG$70:$AG$109</c:f>
              <c:numCache>
                <c:ptCount val="4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-4</c:v>
                </c:pt>
              </c:numCache>
            </c:numRef>
          </c:yVal>
          <c:smooth val="0"/>
        </c:ser>
        <c:ser>
          <c:idx val="35"/>
          <c:order val="35"/>
          <c:tx>
            <c:v>threshold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Summary'!$AI$70:$AI$109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59641830"/>
        <c:axId val="67014423"/>
      </c:scatterChart>
      <c:valAx>
        <c:axId val="59641830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Cycle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7014423"/>
        <c:crossesAt val="-3"/>
        <c:crossBetween val="midCat"/>
        <c:dispUnits/>
      </c:valAx>
      <c:valAx>
        <c:axId val="67014423"/>
        <c:scaling>
          <c:orientation val="minMax"/>
          <c:max val="1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LOG 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9641830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FF0000"/>
                </a:solidFill>
              </a:rPr>
              <a:t>Gene Expression Summary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'DART-PCR'!$J$66:$J$71</c:f>
                <c:numCach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noEndCap val="0"/>
          </c:errBars>
          <c:cat>
            <c:numRef>
              <c:f>'DART-PCR'!$C$26:$C$31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'DART-PCR'!$I$66:$I$71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6258896"/>
        <c:axId val="59459153"/>
      </c:barChart>
      <c:catAx>
        <c:axId val="6625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/>
            </a:pPr>
          </a:p>
        </c:txPr>
        <c:crossAx val="59459153"/>
        <c:crosses val="autoZero"/>
        <c:auto val="1"/>
        <c:lblOffset val="100"/>
        <c:noMultiLvlLbl val="0"/>
      </c:catAx>
      <c:valAx>
        <c:axId val="59459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Fold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/>
            </a:pPr>
          </a:p>
        </c:txPr>
        <c:crossAx val="66258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85725</xdr:rowOff>
    </xdr:from>
    <xdr:to>
      <xdr:col>6</xdr:col>
      <xdr:colOff>47625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838325" y="247650"/>
          <a:ext cx="1866900" cy="5619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b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C200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Palatino Linotype"/>
              <a:cs typeface="Palatino Linotype"/>
            </a:rPr>
            <a:t>DART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23</xdr:row>
      <xdr:rowOff>19050</xdr:rowOff>
    </xdr:from>
    <xdr:to>
      <xdr:col>11</xdr:col>
      <xdr:colOff>9525</xdr:colOff>
      <xdr:row>33</xdr:row>
      <xdr:rowOff>180975</xdr:rowOff>
    </xdr:to>
    <xdr:graphicFrame>
      <xdr:nvGraphicFramePr>
        <xdr:cNvPr id="1" name="Chart 1"/>
        <xdr:cNvGraphicFramePr/>
      </xdr:nvGraphicFramePr>
      <xdr:xfrm>
        <a:off x="3581400" y="4581525"/>
        <a:ext cx="32289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73</xdr:row>
      <xdr:rowOff>114300</xdr:rowOff>
    </xdr:from>
    <xdr:to>
      <xdr:col>10</xdr:col>
      <xdr:colOff>419100</xdr:colOff>
      <xdr:row>89</xdr:row>
      <xdr:rowOff>28575</xdr:rowOff>
    </xdr:to>
    <xdr:graphicFrame>
      <xdr:nvGraphicFramePr>
        <xdr:cNvPr id="2" name="Chart 2"/>
        <xdr:cNvGraphicFramePr/>
      </xdr:nvGraphicFramePr>
      <xdr:xfrm>
        <a:off x="628650" y="15354300"/>
        <a:ext cx="5972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1</xdr:row>
      <xdr:rowOff>57150</xdr:rowOff>
    </xdr:from>
    <xdr:to>
      <xdr:col>7</xdr:col>
      <xdr:colOff>523875</xdr:colOff>
      <xdr:row>5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2085975" y="219075"/>
          <a:ext cx="2762250" cy="666750"/>
        </a:xfrm>
        <a:prstGeom prst="rect"/>
        <a:noFill/>
      </xdr:spPr>
      <xdr:txBody>
        <a:bodyPr fromWordArt="1" wrap="none">
          <a:prstTxWarp prst="textFadeUp">
            <a:avLst>
              <a:gd name="adj" fmla="val 5861"/>
            </a:avLst>
          </a:prstTxWarp>
        </a:bodyPr>
        <a:p>
          <a:pPr algn="ctr"/>
          <a:r>
            <a:rPr sz="3600" b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C200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Palatino Linotype"/>
              <a:cs typeface="Palatino Linotype"/>
            </a:rPr>
            <a:t>DART-PCR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33"/>
  <sheetViews>
    <sheetView tabSelected="1" view="pageBreakPreview" zoomScaleNormal="120" zoomScaleSheetLayoutView="100" workbookViewId="0" topLeftCell="A1">
      <selection activeCell="E7" sqref="E7"/>
    </sheetView>
  </sheetViews>
  <sheetFormatPr defaultColWidth="9.140625" defaultRowHeight="12.75"/>
  <cols>
    <col min="1" max="16384" width="9.140625" style="139" customWidth="1"/>
  </cols>
  <sheetData>
    <row r="7" ht="39">
      <c r="E7" s="278" t="s">
        <v>185</v>
      </c>
    </row>
    <row r="8" spans="3:7" ht="15">
      <c r="C8" s="35"/>
      <c r="D8" s="35"/>
      <c r="F8" s="35"/>
      <c r="G8" s="35"/>
    </row>
    <row r="9" spans="1:7" ht="18">
      <c r="A9" s="141" t="s">
        <v>193</v>
      </c>
      <c r="C9" s="35"/>
      <c r="D9" s="35"/>
      <c r="E9" s="21"/>
      <c r="F9" s="35"/>
      <c r="G9" s="35"/>
    </row>
    <row r="10" ht="15">
      <c r="A10" s="152" t="s">
        <v>232</v>
      </c>
    </row>
    <row r="11" ht="15">
      <c r="A11" s="139" t="s">
        <v>195</v>
      </c>
    </row>
    <row r="12" ht="15">
      <c r="A12" s="139" t="s">
        <v>196</v>
      </c>
    </row>
    <row r="13" ht="15.75" customHeight="1">
      <c r="A13" s="139" t="s">
        <v>197</v>
      </c>
    </row>
    <row r="14" ht="15.75" customHeight="1">
      <c r="A14" s="139" t="s">
        <v>198</v>
      </c>
    </row>
    <row r="15" ht="15">
      <c r="A15" s="139" t="s">
        <v>233</v>
      </c>
    </row>
    <row r="17" ht="15">
      <c r="A17" s="139" t="s">
        <v>239</v>
      </c>
    </row>
    <row r="18" ht="15">
      <c r="A18" s="139" t="s">
        <v>238</v>
      </c>
    </row>
    <row r="19" ht="15">
      <c r="A19" s="139" t="s">
        <v>249</v>
      </c>
    </row>
    <row r="20" ht="15">
      <c r="A20" s="139" t="s">
        <v>241</v>
      </c>
    </row>
    <row r="21" ht="15">
      <c r="A21" s="139" t="s">
        <v>242</v>
      </c>
    </row>
    <row r="23" spans="2:8" ht="15">
      <c r="B23" s="310"/>
      <c r="C23" s="311"/>
      <c r="D23" s="317" t="s">
        <v>252</v>
      </c>
      <c r="E23" s="321" t="s">
        <v>250</v>
      </c>
      <c r="F23" s="321"/>
      <c r="G23" s="311"/>
      <c r="H23" s="312"/>
    </row>
    <row r="24" spans="2:8" ht="15">
      <c r="B24" s="313"/>
      <c r="C24" s="314"/>
      <c r="D24" s="314"/>
      <c r="E24" s="322" t="s">
        <v>251</v>
      </c>
      <c r="F24" s="322"/>
      <c r="G24" s="314"/>
      <c r="H24" s="315"/>
    </row>
    <row r="25" spans="2:7" ht="15">
      <c r="B25" s="35"/>
      <c r="C25" s="35"/>
      <c r="D25" s="316"/>
      <c r="E25" s="316"/>
      <c r="F25" s="35"/>
      <c r="G25" s="35"/>
    </row>
    <row r="26" spans="2:8" ht="15">
      <c r="B26" s="326" t="s">
        <v>256</v>
      </c>
      <c r="C26" s="326"/>
      <c r="D26" s="326"/>
      <c r="E26" s="326"/>
      <c r="F26" s="326"/>
      <c r="G26" s="326"/>
      <c r="H26" s="326"/>
    </row>
    <row r="27" spans="2:7" ht="15">
      <c r="B27" s="35"/>
      <c r="C27" s="35"/>
      <c r="D27" s="316"/>
      <c r="E27" s="316"/>
      <c r="F27" s="35"/>
      <c r="G27" s="35"/>
    </row>
    <row r="28" ht="18">
      <c r="A28" s="141" t="s">
        <v>205</v>
      </c>
    </row>
    <row r="29" ht="15">
      <c r="A29" s="139" t="s">
        <v>253</v>
      </c>
    </row>
    <row r="30" spans="1:2" ht="18">
      <c r="A30" s="141"/>
      <c r="B30" s="318" t="s">
        <v>254</v>
      </c>
    </row>
    <row r="31" spans="1:2" ht="18">
      <c r="A31" s="141"/>
      <c r="B31" s="318" t="s">
        <v>269</v>
      </c>
    </row>
    <row r="32" spans="1:2" ht="18">
      <c r="A32" s="141"/>
      <c r="B32" s="139" t="s">
        <v>257</v>
      </c>
    </row>
    <row r="33" spans="1:2" ht="18">
      <c r="A33" s="141"/>
      <c r="B33" s="318" t="s">
        <v>265</v>
      </c>
    </row>
    <row r="34" spans="1:2" ht="18.75" thickBot="1">
      <c r="A34" s="141"/>
      <c r="B34" s="318"/>
    </row>
    <row r="35" spans="1:9" ht="15.75" thickBot="1">
      <c r="A35" s="323" t="s">
        <v>248</v>
      </c>
      <c r="B35" s="324"/>
      <c r="C35" s="324"/>
      <c r="D35" s="324"/>
      <c r="E35" s="324"/>
      <c r="F35" s="324"/>
      <c r="G35" s="324"/>
      <c r="H35" s="324"/>
      <c r="I35" s="325"/>
    </row>
    <row r="36" spans="1:9" ht="15">
      <c r="A36" s="319"/>
      <c r="B36" s="42"/>
      <c r="C36" s="42"/>
      <c r="D36" s="42"/>
      <c r="E36" s="42"/>
      <c r="F36" s="42"/>
      <c r="G36" s="42"/>
      <c r="H36" s="42"/>
      <c r="I36" s="42"/>
    </row>
    <row r="37" ht="15">
      <c r="A37" s="151" t="s">
        <v>255</v>
      </c>
    </row>
    <row r="38" ht="15">
      <c r="A38" s="139" t="s">
        <v>199</v>
      </c>
    </row>
    <row r="39" ht="15">
      <c r="A39" s="139" t="s">
        <v>226</v>
      </c>
    </row>
    <row r="40" ht="15">
      <c r="A40" s="139" t="s">
        <v>227</v>
      </c>
    </row>
    <row r="42" s="140" customFormat="1" ht="18">
      <c r="A42" s="152" t="s">
        <v>228</v>
      </c>
    </row>
    <row r="43" ht="15">
      <c r="A43" s="152" t="s">
        <v>236</v>
      </c>
    </row>
    <row r="44" s="277" customFormat="1" ht="15">
      <c r="A44" s="152" t="s">
        <v>237</v>
      </c>
    </row>
    <row r="46" ht="15">
      <c r="A46" s="151" t="s">
        <v>258</v>
      </c>
    </row>
    <row r="47" ht="15">
      <c r="A47" s="139" t="s">
        <v>259</v>
      </c>
    </row>
    <row r="48" ht="15">
      <c r="A48" s="139" t="s">
        <v>260</v>
      </c>
    </row>
    <row r="50" spans="1:5" ht="15">
      <c r="A50" s="139" t="s">
        <v>261</v>
      </c>
      <c r="B50" s="279"/>
      <c r="C50" s="279"/>
      <c r="D50" s="279"/>
      <c r="E50" s="279"/>
    </row>
    <row r="51" ht="15">
      <c r="A51" s="139" t="s">
        <v>262</v>
      </c>
    </row>
    <row r="52" ht="15">
      <c r="A52" s="139" t="s">
        <v>263</v>
      </c>
    </row>
    <row r="54" ht="15">
      <c r="A54" s="139" t="s">
        <v>264</v>
      </c>
    </row>
    <row r="55" ht="15">
      <c r="A55" s="139" t="s">
        <v>243</v>
      </c>
    </row>
    <row r="56" ht="15">
      <c r="A56" s="139" t="s">
        <v>245</v>
      </c>
    </row>
    <row r="57" ht="15">
      <c r="A57" s="139" t="s">
        <v>244</v>
      </c>
    </row>
    <row r="59" ht="15">
      <c r="A59" s="151" t="s">
        <v>257</v>
      </c>
    </row>
    <row r="60" ht="15">
      <c r="A60" s="139" t="s">
        <v>270</v>
      </c>
    </row>
    <row r="61" ht="15">
      <c r="A61" s="139" t="s">
        <v>271</v>
      </c>
    </row>
    <row r="62" ht="15">
      <c r="A62" s="139" t="s">
        <v>273</v>
      </c>
    </row>
    <row r="63" ht="15">
      <c r="A63" s="139" t="s">
        <v>272</v>
      </c>
    </row>
    <row r="65" ht="15">
      <c r="A65" s="139" t="s">
        <v>274</v>
      </c>
    </row>
    <row r="66" ht="15">
      <c r="A66" s="139" t="s">
        <v>266</v>
      </c>
    </row>
    <row r="67" ht="15">
      <c r="A67" s="139" t="s">
        <v>275</v>
      </c>
    </row>
    <row r="69" ht="15">
      <c r="A69" s="320" t="s">
        <v>265</v>
      </c>
    </row>
    <row r="70" spans="1:9" ht="15">
      <c r="A70" s="35" t="s">
        <v>267</v>
      </c>
      <c r="B70" s="136"/>
      <c r="C70" s="136"/>
      <c r="D70" s="136"/>
      <c r="E70" s="136"/>
      <c r="F70" s="136"/>
      <c r="G70" s="136"/>
      <c r="H70" s="136"/>
      <c r="I70" s="136"/>
    </row>
    <row r="71" spans="1:9" ht="16.5">
      <c r="A71" s="35" t="s">
        <v>276</v>
      </c>
      <c r="B71" s="136"/>
      <c r="C71" s="136"/>
      <c r="D71" s="136"/>
      <c r="E71" s="136"/>
      <c r="F71" s="136"/>
      <c r="G71" s="136"/>
      <c r="H71" s="136"/>
      <c r="I71" s="136"/>
    </row>
    <row r="72" spans="1:9" ht="15">
      <c r="A72" s="35" t="s">
        <v>229</v>
      </c>
      <c r="B72" s="136"/>
      <c r="C72" s="136"/>
      <c r="D72" s="136"/>
      <c r="E72" s="136"/>
      <c r="F72" s="136"/>
      <c r="G72" s="136"/>
      <c r="H72" s="136"/>
      <c r="I72" s="136"/>
    </row>
    <row r="73" spans="1:9" ht="15">
      <c r="A73" s="35" t="s">
        <v>277</v>
      </c>
      <c r="B73" s="136"/>
      <c r="C73" s="136"/>
      <c r="D73" s="136"/>
      <c r="E73" s="136"/>
      <c r="F73" s="136"/>
      <c r="G73" s="136"/>
      <c r="H73" s="136"/>
      <c r="I73" s="136"/>
    </row>
    <row r="74" spans="1:9" ht="15">
      <c r="A74" s="35"/>
      <c r="B74" s="136"/>
      <c r="C74" s="136"/>
      <c r="D74" s="136"/>
      <c r="E74" s="136"/>
      <c r="F74" s="136"/>
      <c r="G74" s="136"/>
      <c r="H74" s="136"/>
      <c r="I74" s="136"/>
    </row>
    <row r="75" ht="15">
      <c r="A75" s="139" t="s">
        <v>278</v>
      </c>
    </row>
    <row r="76" ht="15">
      <c r="A76" s="139" t="s">
        <v>279</v>
      </c>
    </row>
    <row r="77" ht="15">
      <c r="A77" s="139" t="s">
        <v>280</v>
      </c>
    </row>
    <row r="79" ht="15">
      <c r="A79" s="139" t="s">
        <v>230</v>
      </c>
    </row>
    <row r="80" ht="15">
      <c r="A80" s="139" t="s">
        <v>246</v>
      </c>
    </row>
    <row r="81" ht="15">
      <c r="A81" s="139" t="s">
        <v>247</v>
      </c>
    </row>
    <row r="83" ht="15">
      <c r="A83" s="139" t="s">
        <v>284</v>
      </c>
    </row>
    <row r="84" ht="15">
      <c r="A84" s="139" t="s">
        <v>285</v>
      </c>
    </row>
    <row r="85" ht="15">
      <c r="A85" s="139" t="s">
        <v>286</v>
      </c>
    </row>
    <row r="87" ht="15">
      <c r="A87" s="139" t="s">
        <v>234</v>
      </c>
    </row>
    <row r="88" ht="15">
      <c r="A88" s="139" t="s">
        <v>268</v>
      </c>
    </row>
    <row r="93" ht="18">
      <c r="A93" s="141" t="s">
        <v>194</v>
      </c>
    </row>
    <row r="95" ht="15">
      <c r="A95" s="151" t="s">
        <v>136</v>
      </c>
    </row>
    <row r="96" ht="15">
      <c r="A96" s="139" t="s">
        <v>210</v>
      </c>
    </row>
    <row r="97" ht="15">
      <c r="A97" s="139" t="s">
        <v>211</v>
      </c>
    </row>
    <row r="98" ht="15">
      <c r="A98" s="139" t="s">
        <v>212</v>
      </c>
    </row>
    <row r="99" ht="15">
      <c r="A99" s="139" t="s">
        <v>213</v>
      </c>
    </row>
    <row r="101" ht="15">
      <c r="A101" s="151" t="s">
        <v>206</v>
      </c>
    </row>
    <row r="102" ht="15">
      <c r="A102" s="139" t="s">
        <v>215</v>
      </c>
    </row>
    <row r="103" ht="15">
      <c r="A103" s="139" t="s">
        <v>216</v>
      </c>
    </row>
    <row r="104" ht="15">
      <c r="A104" s="139" t="s">
        <v>217</v>
      </c>
    </row>
    <row r="106" ht="15">
      <c r="A106" s="151" t="s">
        <v>64</v>
      </c>
    </row>
    <row r="107" ht="15">
      <c r="A107" s="139" t="s">
        <v>214</v>
      </c>
    </row>
    <row r="108" ht="15">
      <c r="A108" s="139" t="s">
        <v>218</v>
      </c>
    </row>
    <row r="109" ht="15">
      <c r="A109" s="139" t="s">
        <v>219</v>
      </c>
    </row>
    <row r="111" ht="15">
      <c r="A111" s="151" t="s">
        <v>209</v>
      </c>
    </row>
    <row r="112" ht="15">
      <c r="A112" s="139" t="s">
        <v>220</v>
      </c>
    </row>
    <row r="113" ht="15">
      <c r="A113" s="139" t="s">
        <v>221</v>
      </c>
    </row>
    <row r="114" ht="15">
      <c r="A114" s="139" t="s">
        <v>222</v>
      </c>
    </row>
    <row r="115" ht="15">
      <c r="A115" s="139" t="s">
        <v>223</v>
      </c>
    </row>
    <row r="117" ht="15">
      <c r="A117" s="151" t="s">
        <v>190</v>
      </c>
    </row>
    <row r="118" ht="15">
      <c r="A118" s="139" t="s">
        <v>224</v>
      </c>
    </row>
    <row r="119" ht="15">
      <c r="A119" s="139" t="s">
        <v>225</v>
      </c>
    </row>
    <row r="123" ht="18">
      <c r="A123" s="141" t="s">
        <v>207</v>
      </c>
    </row>
    <row r="125" ht="15">
      <c r="A125" s="139" t="s">
        <v>200</v>
      </c>
    </row>
    <row r="126" ht="15">
      <c r="A126" s="139" t="s">
        <v>201</v>
      </c>
    </row>
    <row r="127" ht="15">
      <c r="A127" s="139" t="s">
        <v>202</v>
      </c>
    </row>
    <row r="128" ht="15">
      <c r="A128" s="139" t="s">
        <v>203</v>
      </c>
    </row>
    <row r="130" ht="15">
      <c r="A130" s="139" t="s">
        <v>204</v>
      </c>
    </row>
    <row r="131" ht="15">
      <c r="A131" s="139" t="s">
        <v>287</v>
      </c>
    </row>
    <row r="133" ht="15">
      <c r="A133" s="139" t="s">
        <v>208</v>
      </c>
    </row>
  </sheetData>
  <sheetProtection password="C6ED" sheet="1" objects="1" scenarios="1"/>
  <mergeCells count="4">
    <mergeCell ref="E23:F23"/>
    <mergeCell ref="E24:F24"/>
    <mergeCell ref="A35:I35"/>
    <mergeCell ref="B26:H26"/>
  </mergeCells>
  <printOptions/>
  <pageMargins left="0.75" right="0.75" top="1" bottom="1" header="0.5" footer="0.5"/>
  <pageSetup horizontalDpi="600" verticalDpi="600" orientation="portrait" paperSize="9" scale="76" r:id="rId2"/>
  <rowBreaks count="2" manualBreakCount="2">
    <brk id="57" max="11" man="1"/>
    <brk id="119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41"/>
  <sheetViews>
    <sheetView workbookViewId="0" topLeftCell="A1">
      <selection activeCell="D11" sqref="D11"/>
    </sheetView>
  </sheetViews>
  <sheetFormatPr defaultColWidth="11.421875" defaultRowHeight="12.75"/>
  <cols>
    <col min="1" max="1" width="9.140625" style="155" customWidth="1"/>
    <col min="2" max="16384" width="9.140625" style="61" customWidth="1"/>
  </cols>
  <sheetData>
    <row r="1" spans="1:49" s="309" customFormat="1" ht="12.75">
      <c r="A1" s="302" t="s">
        <v>31</v>
      </c>
      <c r="B1" s="309">
        <v>1</v>
      </c>
      <c r="C1" s="309">
        <v>2</v>
      </c>
      <c r="D1" s="309">
        <v>3</v>
      </c>
      <c r="E1" s="309">
        <v>4</v>
      </c>
      <c r="F1" s="309">
        <v>5</v>
      </c>
      <c r="G1" s="309">
        <v>6</v>
      </c>
      <c r="H1" s="309">
        <v>7</v>
      </c>
      <c r="I1" s="309">
        <v>8</v>
      </c>
      <c r="J1" s="309">
        <v>9</v>
      </c>
      <c r="K1" s="309">
        <v>10</v>
      </c>
      <c r="L1" s="309">
        <v>11</v>
      </c>
      <c r="M1" s="309">
        <v>12</v>
      </c>
      <c r="N1" s="309">
        <v>13</v>
      </c>
      <c r="O1" s="309">
        <v>14</v>
      </c>
      <c r="P1" s="309">
        <v>15</v>
      </c>
      <c r="Q1" s="309">
        <v>16</v>
      </c>
      <c r="R1" s="309">
        <v>17</v>
      </c>
      <c r="S1" s="309">
        <v>18</v>
      </c>
      <c r="T1" s="309">
        <v>19</v>
      </c>
      <c r="U1" s="309">
        <v>20</v>
      </c>
      <c r="V1" s="309">
        <v>21</v>
      </c>
      <c r="W1" s="309">
        <v>22</v>
      </c>
      <c r="X1" s="309">
        <v>23</v>
      </c>
      <c r="Y1" s="309">
        <v>24</v>
      </c>
      <c r="Z1" s="309">
        <v>25</v>
      </c>
      <c r="AA1" s="309">
        <v>26</v>
      </c>
      <c r="AB1" s="309">
        <v>27</v>
      </c>
      <c r="AC1" s="309">
        <v>28</v>
      </c>
      <c r="AD1" s="309">
        <v>29</v>
      </c>
      <c r="AE1" s="309">
        <v>30</v>
      </c>
      <c r="AF1" s="309">
        <v>31</v>
      </c>
      <c r="AG1" s="309">
        <v>32</v>
      </c>
      <c r="AH1" s="309">
        <v>33</v>
      </c>
      <c r="AI1" s="309">
        <v>34</v>
      </c>
      <c r="AJ1" s="309">
        <v>35</v>
      </c>
      <c r="AK1" s="309">
        <v>36</v>
      </c>
      <c r="AL1" s="309">
        <v>37</v>
      </c>
      <c r="AM1" s="309">
        <v>38</v>
      </c>
      <c r="AN1" s="309">
        <v>39</v>
      </c>
      <c r="AO1" s="309">
        <v>40</v>
      </c>
      <c r="AP1" s="309">
        <v>41</v>
      </c>
      <c r="AQ1" s="309">
        <v>42</v>
      </c>
      <c r="AR1" s="309">
        <v>43</v>
      </c>
      <c r="AS1" s="309">
        <v>44</v>
      </c>
      <c r="AT1" s="309">
        <v>45</v>
      </c>
      <c r="AU1" s="309">
        <v>46</v>
      </c>
      <c r="AV1" s="309">
        <v>47</v>
      </c>
      <c r="AW1" s="309">
        <v>48</v>
      </c>
    </row>
    <row r="2" spans="1:97" s="307" customFormat="1" ht="12.75">
      <c r="A2" s="303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</row>
    <row r="3" spans="1:97" s="307" customFormat="1" ht="12.75">
      <c r="A3" s="303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  <c r="CI3" s="304"/>
      <c r="CJ3" s="304"/>
      <c r="CK3" s="304"/>
      <c r="CL3" s="304"/>
      <c r="CM3" s="304"/>
      <c r="CN3" s="304"/>
      <c r="CO3" s="304"/>
      <c r="CP3" s="304"/>
      <c r="CQ3" s="304"/>
      <c r="CR3" s="304"/>
      <c r="CS3" s="304"/>
    </row>
    <row r="4" spans="1:97" s="307" customFormat="1" ht="12.75">
      <c r="A4" s="303">
        <v>3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</row>
    <row r="5" spans="1:97" s="307" customFormat="1" ht="12.75">
      <c r="A5" s="303">
        <v>4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4"/>
      <c r="CO5" s="304"/>
      <c r="CP5" s="304"/>
      <c r="CQ5" s="304"/>
      <c r="CR5" s="304"/>
      <c r="CS5" s="304"/>
    </row>
    <row r="6" spans="1:97" s="307" customFormat="1" ht="12.75">
      <c r="A6" s="303">
        <v>5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4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4"/>
    </row>
    <row r="7" spans="1:97" s="307" customFormat="1" ht="12.75">
      <c r="A7" s="303">
        <v>6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04"/>
      <c r="BW7" s="304"/>
      <c r="BX7" s="304"/>
      <c r="BY7" s="304"/>
      <c r="BZ7" s="304"/>
      <c r="CA7" s="304"/>
      <c r="CB7" s="304"/>
      <c r="CC7" s="304"/>
      <c r="CD7" s="304"/>
      <c r="CE7" s="304"/>
      <c r="CF7" s="304"/>
      <c r="CG7" s="304"/>
      <c r="CH7" s="304"/>
      <c r="CI7" s="304"/>
      <c r="CJ7" s="304"/>
      <c r="CK7" s="304"/>
      <c r="CL7" s="304"/>
      <c r="CM7" s="304"/>
      <c r="CN7" s="304"/>
      <c r="CO7" s="304"/>
      <c r="CP7" s="304"/>
      <c r="CQ7" s="304"/>
      <c r="CR7" s="304"/>
      <c r="CS7" s="304"/>
    </row>
    <row r="8" spans="1:97" s="307" customFormat="1" ht="12.75">
      <c r="A8" s="303">
        <v>7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</row>
    <row r="9" spans="1:97" s="307" customFormat="1" ht="12.75">
      <c r="A9" s="303">
        <v>8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</row>
    <row r="10" spans="1:97" s="307" customFormat="1" ht="12.75">
      <c r="A10" s="303">
        <v>9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</row>
    <row r="11" spans="1:97" s="307" customFormat="1" ht="12.75">
      <c r="A11" s="303">
        <v>10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</row>
    <row r="12" spans="1:97" s="307" customFormat="1" ht="12.75">
      <c r="A12" s="303">
        <v>11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</row>
    <row r="13" spans="1:97" s="307" customFormat="1" ht="12.75">
      <c r="A13" s="303">
        <v>12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</row>
    <row r="14" spans="1:97" s="307" customFormat="1" ht="12.75">
      <c r="A14" s="303">
        <v>13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/>
      <c r="CP14" s="304"/>
      <c r="CQ14" s="304"/>
      <c r="CR14" s="304"/>
      <c r="CS14" s="304"/>
    </row>
    <row r="15" spans="1:97" s="307" customFormat="1" ht="12.75">
      <c r="A15" s="303">
        <v>14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4"/>
      <c r="CM15" s="304"/>
      <c r="CN15" s="304"/>
      <c r="CO15" s="304"/>
      <c r="CP15" s="304"/>
      <c r="CQ15" s="304"/>
      <c r="CR15" s="304"/>
      <c r="CS15" s="304"/>
    </row>
    <row r="16" spans="1:97" s="307" customFormat="1" ht="12.75">
      <c r="A16" s="303">
        <v>15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4"/>
      <c r="CO16" s="304"/>
      <c r="CP16" s="304"/>
      <c r="CQ16" s="304"/>
      <c r="CR16" s="304"/>
      <c r="CS16" s="304"/>
    </row>
    <row r="17" spans="1:97" s="307" customFormat="1" ht="12.75">
      <c r="A17" s="303">
        <v>16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</row>
    <row r="18" spans="1:97" s="307" customFormat="1" ht="12.75">
      <c r="A18" s="303">
        <v>17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4"/>
      <c r="CQ18" s="304"/>
      <c r="CR18" s="304"/>
      <c r="CS18" s="304"/>
    </row>
    <row r="19" spans="1:97" s="307" customFormat="1" ht="12.75">
      <c r="A19" s="303">
        <v>18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</row>
    <row r="20" spans="1:97" s="307" customFormat="1" ht="12.75">
      <c r="A20" s="303">
        <v>19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304"/>
      <c r="CG20" s="304"/>
      <c r="CH20" s="304"/>
      <c r="CI20" s="304"/>
      <c r="CJ20" s="304"/>
      <c r="CK20" s="304"/>
      <c r="CL20" s="304"/>
      <c r="CM20" s="304"/>
      <c r="CN20" s="304"/>
      <c r="CO20" s="304"/>
      <c r="CP20" s="304"/>
      <c r="CQ20" s="304"/>
      <c r="CR20" s="304"/>
      <c r="CS20" s="304"/>
    </row>
    <row r="21" spans="1:97" s="307" customFormat="1" ht="12.75">
      <c r="A21" s="303">
        <v>20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  <c r="BK21" s="304"/>
      <c r="BL21" s="304"/>
      <c r="BM21" s="304"/>
      <c r="BN21" s="304"/>
      <c r="BO21" s="304"/>
      <c r="BP21" s="304"/>
      <c r="BQ21" s="304"/>
      <c r="BR21" s="304"/>
      <c r="BS21" s="304"/>
      <c r="BT21" s="304"/>
      <c r="BU21" s="304"/>
      <c r="BV21" s="304"/>
      <c r="BW21" s="304"/>
      <c r="BX21" s="304"/>
      <c r="BY21" s="304"/>
      <c r="BZ21" s="304"/>
      <c r="CA21" s="304"/>
      <c r="CB21" s="304"/>
      <c r="CC21" s="304"/>
      <c r="CD21" s="304"/>
      <c r="CE21" s="304"/>
      <c r="CF21" s="304"/>
      <c r="CG21" s="304"/>
      <c r="CH21" s="304"/>
      <c r="CI21" s="304"/>
      <c r="CJ21" s="304"/>
      <c r="CK21" s="304"/>
      <c r="CL21" s="304"/>
      <c r="CM21" s="304"/>
      <c r="CN21" s="304"/>
      <c r="CO21" s="304"/>
      <c r="CP21" s="304"/>
      <c r="CQ21" s="304"/>
      <c r="CR21" s="304"/>
      <c r="CS21" s="304"/>
    </row>
    <row r="22" spans="1:97" s="307" customFormat="1" ht="12.75">
      <c r="A22" s="303">
        <v>21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/>
      <c r="BX22" s="304"/>
      <c r="BY22" s="304"/>
      <c r="BZ22" s="304"/>
      <c r="CA22" s="304"/>
      <c r="CB22" s="304"/>
      <c r="CC22" s="304"/>
      <c r="CD22" s="304"/>
      <c r="CE22" s="304"/>
      <c r="CF22" s="304"/>
      <c r="CG22" s="304"/>
      <c r="CH22" s="304"/>
      <c r="CI22" s="304"/>
      <c r="CJ22" s="304"/>
      <c r="CK22" s="304"/>
      <c r="CL22" s="304"/>
      <c r="CM22" s="304"/>
      <c r="CN22" s="304"/>
      <c r="CO22" s="304"/>
      <c r="CP22" s="304"/>
      <c r="CQ22" s="304"/>
      <c r="CR22" s="304"/>
      <c r="CS22" s="304"/>
    </row>
    <row r="23" spans="1:97" s="307" customFormat="1" ht="12.75">
      <c r="A23" s="303">
        <v>22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</row>
    <row r="24" spans="1:97" s="307" customFormat="1" ht="12.75">
      <c r="A24" s="303">
        <v>23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/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</row>
    <row r="25" spans="1:97" s="307" customFormat="1" ht="12.75">
      <c r="A25" s="303">
        <v>24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4"/>
      <c r="BS25" s="304"/>
      <c r="BT25" s="304"/>
      <c r="BU25" s="304"/>
      <c r="BV25" s="304"/>
      <c r="BW25" s="304"/>
      <c r="BX25" s="304"/>
      <c r="BY25" s="304"/>
      <c r="BZ25" s="304"/>
      <c r="CA25" s="304"/>
      <c r="CB25" s="304"/>
      <c r="CC25" s="304"/>
      <c r="CD25" s="304"/>
      <c r="CE25" s="304"/>
      <c r="CF25" s="304"/>
      <c r="CG25" s="304"/>
      <c r="CH25" s="304"/>
      <c r="CI25" s="304"/>
      <c r="CJ25" s="304"/>
      <c r="CK25" s="304"/>
      <c r="CL25" s="304"/>
      <c r="CM25" s="304"/>
      <c r="CN25" s="304"/>
      <c r="CO25" s="304"/>
      <c r="CP25" s="304"/>
      <c r="CQ25" s="304"/>
      <c r="CR25" s="304"/>
      <c r="CS25" s="304"/>
    </row>
    <row r="26" spans="1:97" s="307" customFormat="1" ht="12.75">
      <c r="A26" s="303">
        <v>25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304"/>
      <c r="BW26" s="304"/>
      <c r="BX26" s="304"/>
      <c r="BY26" s="304"/>
      <c r="BZ26" s="304"/>
      <c r="CA26" s="304"/>
      <c r="CB26" s="304"/>
      <c r="CC26" s="304"/>
      <c r="CD26" s="304"/>
      <c r="CE26" s="304"/>
      <c r="CF26" s="304"/>
      <c r="CG26" s="304"/>
      <c r="CH26" s="304"/>
      <c r="CI26" s="304"/>
      <c r="CJ26" s="304"/>
      <c r="CK26" s="304"/>
      <c r="CL26" s="304"/>
      <c r="CM26" s="304"/>
      <c r="CN26" s="304"/>
      <c r="CO26" s="304"/>
      <c r="CP26" s="304"/>
      <c r="CQ26" s="304"/>
      <c r="CR26" s="304"/>
      <c r="CS26" s="304"/>
    </row>
    <row r="27" spans="1:97" s="307" customFormat="1" ht="12.75">
      <c r="A27" s="303">
        <v>26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304"/>
      <c r="BF27" s="304"/>
      <c r="BG27" s="304"/>
      <c r="BH27" s="304"/>
      <c r="BI27" s="304"/>
      <c r="BJ27" s="304"/>
      <c r="BK27" s="304"/>
      <c r="BL27" s="304"/>
      <c r="BM27" s="304"/>
      <c r="BN27" s="304"/>
      <c r="BO27" s="304"/>
      <c r="BP27" s="304"/>
      <c r="BQ27" s="304"/>
      <c r="BR27" s="304"/>
      <c r="BS27" s="304"/>
      <c r="BT27" s="304"/>
      <c r="BU27" s="304"/>
      <c r="BV27" s="304"/>
      <c r="BW27" s="304"/>
      <c r="BX27" s="304"/>
      <c r="BY27" s="304"/>
      <c r="BZ27" s="304"/>
      <c r="CA27" s="304"/>
      <c r="CB27" s="304"/>
      <c r="CC27" s="304"/>
      <c r="CD27" s="304"/>
      <c r="CE27" s="304"/>
      <c r="CF27" s="304"/>
      <c r="CG27" s="304"/>
      <c r="CH27" s="304"/>
      <c r="CI27" s="304"/>
      <c r="CJ27" s="304"/>
      <c r="CK27" s="304"/>
      <c r="CL27" s="304"/>
      <c r="CM27" s="304"/>
      <c r="CN27" s="304"/>
      <c r="CO27" s="304"/>
      <c r="CP27" s="304"/>
      <c r="CQ27" s="304"/>
      <c r="CR27" s="304"/>
      <c r="CS27" s="304"/>
    </row>
    <row r="28" spans="1:97" s="307" customFormat="1" ht="12.75">
      <c r="A28" s="303">
        <v>27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304"/>
      <c r="AR28" s="304"/>
      <c r="AS28" s="304"/>
      <c r="AT28" s="304"/>
      <c r="AU28" s="304"/>
      <c r="AV28" s="304"/>
      <c r="AW28" s="304"/>
      <c r="AX28" s="304"/>
      <c r="AY28" s="304"/>
      <c r="AZ28" s="304"/>
      <c r="BA28" s="304"/>
      <c r="BB28" s="304"/>
      <c r="BC28" s="304"/>
      <c r="BD28" s="304"/>
      <c r="BE28" s="304"/>
      <c r="BF28" s="304"/>
      <c r="BG28" s="304"/>
      <c r="BH28" s="304"/>
      <c r="BI28" s="304"/>
      <c r="BJ28" s="304"/>
      <c r="BK28" s="304"/>
      <c r="BL28" s="304"/>
      <c r="BM28" s="304"/>
      <c r="BN28" s="304"/>
      <c r="BO28" s="304"/>
      <c r="BP28" s="304"/>
      <c r="BQ28" s="304"/>
      <c r="BR28" s="304"/>
      <c r="BS28" s="304"/>
      <c r="BT28" s="304"/>
      <c r="BU28" s="304"/>
      <c r="BV28" s="304"/>
      <c r="BW28" s="304"/>
      <c r="BX28" s="304"/>
      <c r="BY28" s="304"/>
      <c r="BZ28" s="304"/>
      <c r="CA28" s="304"/>
      <c r="CB28" s="304"/>
      <c r="CC28" s="304"/>
      <c r="CD28" s="304"/>
      <c r="CE28" s="304"/>
      <c r="CF28" s="304"/>
      <c r="CG28" s="304"/>
      <c r="CH28" s="304"/>
      <c r="CI28" s="304"/>
      <c r="CJ28" s="304"/>
      <c r="CK28" s="304"/>
      <c r="CL28" s="304"/>
      <c r="CM28" s="304"/>
      <c r="CN28" s="304"/>
      <c r="CO28" s="304"/>
      <c r="CP28" s="304"/>
      <c r="CQ28" s="304"/>
      <c r="CR28" s="304"/>
      <c r="CS28" s="304"/>
    </row>
    <row r="29" spans="1:97" s="307" customFormat="1" ht="12.75">
      <c r="A29" s="303">
        <v>28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</row>
    <row r="30" spans="1:97" s="307" customFormat="1" ht="12.75">
      <c r="A30" s="303">
        <v>29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4"/>
      <c r="BZ30" s="304"/>
      <c r="CA30" s="304"/>
      <c r="CB30" s="304"/>
      <c r="CC30" s="304"/>
      <c r="CD30" s="304"/>
      <c r="CE30" s="304"/>
      <c r="CF30" s="304"/>
      <c r="CG30" s="304"/>
      <c r="CH30" s="304"/>
      <c r="CI30" s="304"/>
      <c r="CJ30" s="304"/>
      <c r="CK30" s="304"/>
      <c r="CL30" s="304"/>
      <c r="CM30" s="304"/>
      <c r="CN30" s="304"/>
      <c r="CO30" s="304"/>
      <c r="CP30" s="304"/>
      <c r="CQ30" s="304"/>
      <c r="CR30" s="304"/>
      <c r="CS30" s="304"/>
    </row>
    <row r="31" spans="1:97" s="307" customFormat="1" ht="12.75">
      <c r="A31" s="303">
        <v>30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4"/>
      <c r="BS31" s="304"/>
      <c r="BT31" s="304"/>
      <c r="BU31" s="304"/>
      <c r="BV31" s="304"/>
      <c r="BW31" s="304"/>
      <c r="BX31" s="304"/>
      <c r="BY31" s="304"/>
      <c r="BZ31" s="304"/>
      <c r="CA31" s="304"/>
      <c r="CB31" s="304"/>
      <c r="CC31" s="304"/>
      <c r="CD31" s="304"/>
      <c r="CE31" s="304"/>
      <c r="CF31" s="304"/>
      <c r="CG31" s="304"/>
      <c r="CH31" s="304"/>
      <c r="CI31" s="304"/>
      <c r="CJ31" s="304"/>
      <c r="CK31" s="304"/>
      <c r="CL31" s="304"/>
      <c r="CM31" s="304"/>
      <c r="CN31" s="304"/>
      <c r="CO31" s="304"/>
      <c r="CP31" s="304"/>
      <c r="CQ31" s="304"/>
      <c r="CR31" s="304"/>
      <c r="CS31" s="304"/>
    </row>
    <row r="32" spans="1:97" s="307" customFormat="1" ht="12.75">
      <c r="A32" s="303">
        <v>31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4"/>
      <c r="BF32" s="304"/>
      <c r="BG32" s="304"/>
      <c r="BH32" s="304"/>
      <c r="BI32" s="304"/>
      <c r="BJ32" s="304"/>
      <c r="BK32" s="304"/>
      <c r="BL32" s="304"/>
      <c r="BM32" s="304"/>
      <c r="BN32" s="304"/>
      <c r="BO32" s="304"/>
      <c r="BP32" s="304"/>
      <c r="BQ32" s="304"/>
      <c r="BR32" s="304"/>
      <c r="BS32" s="304"/>
      <c r="BT32" s="304"/>
      <c r="BU32" s="304"/>
      <c r="BV32" s="304"/>
      <c r="BW32" s="304"/>
      <c r="BX32" s="304"/>
      <c r="BY32" s="304"/>
      <c r="BZ32" s="304"/>
      <c r="CA32" s="304"/>
      <c r="CB32" s="304"/>
      <c r="CC32" s="304"/>
      <c r="CD32" s="304"/>
      <c r="CE32" s="304"/>
      <c r="CF32" s="304"/>
      <c r="CG32" s="304"/>
      <c r="CH32" s="304"/>
      <c r="CI32" s="304"/>
      <c r="CJ32" s="304"/>
      <c r="CK32" s="304"/>
      <c r="CL32" s="304"/>
      <c r="CM32" s="304"/>
      <c r="CN32" s="304"/>
      <c r="CO32" s="304"/>
      <c r="CP32" s="304"/>
      <c r="CQ32" s="304"/>
      <c r="CR32" s="304"/>
      <c r="CS32" s="304"/>
    </row>
    <row r="33" spans="1:97" s="307" customFormat="1" ht="12.75">
      <c r="A33" s="303">
        <v>32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304"/>
      <c r="BU33" s="304"/>
      <c r="BV33" s="304"/>
      <c r="BW33" s="304"/>
      <c r="BX33" s="304"/>
      <c r="BY33" s="304"/>
      <c r="BZ33" s="304"/>
      <c r="CA33" s="304"/>
      <c r="CB33" s="304"/>
      <c r="CC33" s="304"/>
      <c r="CD33" s="304"/>
      <c r="CE33" s="304"/>
      <c r="CF33" s="304"/>
      <c r="CG33" s="304"/>
      <c r="CH33" s="304"/>
      <c r="CI33" s="304"/>
      <c r="CJ33" s="304"/>
      <c r="CK33" s="304"/>
      <c r="CL33" s="304"/>
      <c r="CM33" s="304"/>
      <c r="CN33" s="304"/>
      <c r="CO33" s="304"/>
      <c r="CP33" s="304"/>
      <c r="CQ33" s="304"/>
      <c r="CR33" s="304"/>
      <c r="CS33" s="304"/>
    </row>
    <row r="34" spans="1:97" s="307" customFormat="1" ht="12.75">
      <c r="A34" s="303">
        <v>33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4"/>
      <c r="BH34" s="304"/>
      <c r="BI34" s="304"/>
      <c r="BJ34" s="304"/>
      <c r="BK34" s="304"/>
      <c r="BL34" s="304"/>
      <c r="BM34" s="304"/>
      <c r="BN34" s="304"/>
      <c r="BO34" s="304"/>
      <c r="BP34" s="304"/>
      <c r="BQ34" s="304"/>
      <c r="BR34" s="304"/>
      <c r="BS34" s="304"/>
      <c r="BT34" s="304"/>
      <c r="BU34" s="304"/>
      <c r="BV34" s="304"/>
      <c r="BW34" s="304"/>
      <c r="BX34" s="304"/>
      <c r="BY34" s="304"/>
      <c r="BZ34" s="304"/>
      <c r="CA34" s="304"/>
      <c r="CB34" s="304"/>
      <c r="CC34" s="304"/>
      <c r="CD34" s="304"/>
      <c r="CE34" s="304"/>
      <c r="CF34" s="304"/>
      <c r="CG34" s="304"/>
      <c r="CH34" s="304"/>
      <c r="CI34" s="304"/>
      <c r="CJ34" s="304"/>
      <c r="CK34" s="304"/>
      <c r="CL34" s="304"/>
      <c r="CM34" s="304"/>
      <c r="CN34" s="304"/>
      <c r="CO34" s="304"/>
      <c r="CP34" s="304"/>
      <c r="CQ34" s="304"/>
      <c r="CR34" s="304"/>
      <c r="CS34" s="304"/>
    </row>
    <row r="35" spans="1:97" s="307" customFormat="1" ht="12.75">
      <c r="A35" s="303">
        <v>34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  <c r="BI35" s="304"/>
      <c r="BJ35" s="304"/>
      <c r="BK35" s="304"/>
      <c r="BL35" s="304"/>
      <c r="BM35" s="304"/>
      <c r="BN35" s="304"/>
      <c r="BO35" s="304"/>
      <c r="BP35" s="304"/>
      <c r="BQ35" s="304"/>
      <c r="BR35" s="304"/>
      <c r="BS35" s="304"/>
      <c r="BT35" s="304"/>
      <c r="BU35" s="304"/>
      <c r="BV35" s="304"/>
      <c r="BW35" s="304"/>
      <c r="BX35" s="304"/>
      <c r="BY35" s="304"/>
      <c r="BZ35" s="304"/>
      <c r="CA35" s="304"/>
      <c r="CB35" s="304"/>
      <c r="CC35" s="304"/>
      <c r="CD35" s="304"/>
      <c r="CE35" s="304"/>
      <c r="CF35" s="304"/>
      <c r="CG35" s="304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304"/>
      <c r="CS35" s="304"/>
    </row>
    <row r="36" spans="1:97" s="307" customFormat="1" ht="12.75">
      <c r="A36" s="303">
        <v>35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4"/>
      <c r="BH36" s="304"/>
      <c r="BI36" s="304"/>
      <c r="BJ36" s="304"/>
      <c r="BK36" s="304"/>
      <c r="BL36" s="304"/>
      <c r="BM36" s="304"/>
      <c r="BN36" s="304"/>
      <c r="BO36" s="304"/>
      <c r="BP36" s="304"/>
      <c r="BQ36" s="304"/>
      <c r="BR36" s="304"/>
      <c r="BS36" s="304"/>
      <c r="BT36" s="304"/>
      <c r="BU36" s="304"/>
      <c r="BV36" s="304"/>
      <c r="BW36" s="304"/>
      <c r="BX36" s="304"/>
      <c r="BY36" s="304"/>
      <c r="BZ36" s="304"/>
      <c r="CA36" s="304"/>
      <c r="CB36" s="304"/>
      <c r="CC36" s="304"/>
      <c r="CD36" s="304"/>
      <c r="CE36" s="304"/>
      <c r="CF36" s="304"/>
      <c r="CG36" s="304"/>
      <c r="CH36" s="304"/>
      <c r="CI36" s="304"/>
      <c r="CJ36" s="304"/>
      <c r="CK36" s="304"/>
      <c r="CL36" s="304"/>
      <c r="CM36" s="304"/>
      <c r="CN36" s="304"/>
      <c r="CO36" s="304"/>
      <c r="CP36" s="304"/>
      <c r="CQ36" s="304"/>
      <c r="CR36" s="304"/>
      <c r="CS36" s="304"/>
    </row>
    <row r="37" spans="1:97" s="307" customFormat="1" ht="12.75">
      <c r="A37" s="303">
        <v>36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4"/>
      <c r="CC37" s="304"/>
      <c r="CD37" s="304"/>
      <c r="CE37" s="304"/>
      <c r="CF37" s="304"/>
      <c r="CG37" s="304"/>
      <c r="CH37" s="304"/>
      <c r="CI37" s="304"/>
      <c r="CJ37" s="304"/>
      <c r="CK37" s="304"/>
      <c r="CL37" s="304"/>
      <c r="CM37" s="304"/>
      <c r="CN37" s="304"/>
      <c r="CO37" s="304"/>
      <c r="CP37" s="304"/>
      <c r="CQ37" s="304"/>
      <c r="CR37" s="304"/>
      <c r="CS37" s="304"/>
    </row>
    <row r="38" spans="1:97" s="307" customFormat="1" ht="12.75">
      <c r="A38" s="303">
        <v>37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4"/>
      <c r="BH38" s="304"/>
      <c r="BI38" s="304"/>
      <c r="BJ38" s="304"/>
      <c r="BK38" s="304"/>
      <c r="BL38" s="304"/>
      <c r="BM38" s="304"/>
      <c r="BN38" s="304"/>
      <c r="BO38" s="304"/>
      <c r="BP38" s="304"/>
      <c r="BQ38" s="304"/>
      <c r="BR38" s="304"/>
      <c r="BS38" s="304"/>
      <c r="BT38" s="304"/>
      <c r="BU38" s="304"/>
      <c r="BV38" s="304"/>
      <c r="BW38" s="304"/>
      <c r="BX38" s="304"/>
      <c r="BY38" s="304"/>
      <c r="BZ38" s="304"/>
      <c r="CA38" s="304"/>
      <c r="CB38" s="304"/>
      <c r="CC38" s="304"/>
      <c r="CD38" s="304"/>
      <c r="CE38" s="304"/>
      <c r="CF38" s="304"/>
      <c r="CG38" s="304"/>
      <c r="CH38" s="304"/>
      <c r="CI38" s="304"/>
      <c r="CJ38" s="304"/>
      <c r="CK38" s="304"/>
      <c r="CL38" s="304"/>
      <c r="CM38" s="304"/>
      <c r="CN38" s="304"/>
      <c r="CO38" s="304"/>
      <c r="CP38" s="304"/>
      <c r="CQ38" s="304"/>
      <c r="CR38" s="304"/>
      <c r="CS38" s="304"/>
    </row>
    <row r="39" spans="1:97" s="307" customFormat="1" ht="12.75">
      <c r="A39" s="303">
        <v>38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4"/>
      <c r="CC39" s="304"/>
      <c r="CD39" s="304"/>
      <c r="CE39" s="304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4"/>
      <c r="CQ39" s="304"/>
      <c r="CR39" s="304"/>
      <c r="CS39" s="304"/>
    </row>
    <row r="40" spans="1:97" s="307" customFormat="1" ht="12.75">
      <c r="A40" s="303">
        <v>39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4"/>
      <c r="BQ40" s="304"/>
      <c r="BR40" s="304"/>
      <c r="BS40" s="304"/>
      <c r="BT40" s="304"/>
      <c r="BU40" s="304"/>
      <c r="BV40" s="304"/>
      <c r="BW40" s="304"/>
      <c r="BX40" s="304"/>
      <c r="BY40" s="304"/>
      <c r="BZ40" s="304"/>
      <c r="CA40" s="304"/>
      <c r="CB40" s="304"/>
      <c r="CC40" s="304"/>
      <c r="CD40" s="304"/>
      <c r="CE40" s="304"/>
      <c r="CF40" s="304"/>
      <c r="CG40" s="304"/>
      <c r="CH40" s="304"/>
      <c r="CI40" s="304"/>
      <c r="CJ40" s="304"/>
      <c r="CK40" s="304"/>
      <c r="CL40" s="304"/>
      <c r="CM40" s="304"/>
      <c r="CN40" s="304"/>
      <c r="CO40" s="304"/>
      <c r="CP40" s="304"/>
      <c r="CQ40" s="304"/>
      <c r="CR40" s="304"/>
      <c r="CS40" s="304"/>
    </row>
    <row r="41" spans="1:97" s="308" customFormat="1" ht="13.5" thickBot="1">
      <c r="A41" s="305">
        <v>40</v>
      </c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6"/>
      <c r="BE41" s="306"/>
      <c r="BF41" s="306"/>
      <c r="BG41" s="306"/>
      <c r="BH41" s="306"/>
      <c r="BI41" s="306"/>
      <c r="BJ41" s="306"/>
      <c r="BK41" s="306"/>
      <c r="BL41" s="306"/>
      <c r="BM41" s="306"/>
      <c r="BN41" s="306"/>
      <c r="BO41" s="306"/>
      <c r="BP41" s="306"/>
      <c r="BQ41" s="306"/>
      <c r="BR41" s="306"/>
      <c r="BS41" s="306"/>
      <c r="BT41" s="306"/>
      <c r="BU41" s="306"/>
      <c r="BV41" s="306"/>
      <c r="BW41" s="306"/>
      <c r="BX41" s="306"/>
      <c r="BY41" s="306"/>
      <c r="BZ41" s="306"/>
      <c r="CA41" s="306"/>
      <c r="CB41" s="306"/>
      <c r="CC41" s="306"/>
      <c r="CD41" s="306"/>
      <c r="CE41" s="306"/>
      <c r="CF41" s="306"/>
      <c r="CG41" s="306"/>
      <c r="CH41" s="306"/>
      <c r="CI41" s="306"/>
      <c r="CJ41" s="306"/>
      <c r="CK41" s="306"/>
      <c r="CL41" s="306"/>
      <c r="CM41" s="306"/>
      <c r="CN41" s="306"/>
      <c r="CO41" s="306"/>
      <c r="CP41" s="306"/>
      <c r="CQ41" s="306"/>
      <c r="CR41" s="306"/>
      <c r="CS41" s="30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0"/>
  <sheetViews>
    <sheetView workbookViewId="0" topLeftCell="A1">
      <selection activeCell="F8" sqref="F8"/>
    </sheetView>
  </sheetViews>
  <sheetFormatPr defaultColWidth="11.421875" defaultRowHeight="12.75"/>
  <cols>
    <col min="1" max="1" width="9.140625" style="138" customWidth="1"/>
    <col min="2" max="2" width="9.28125" style="138" bestFit="1" customWidth="1"/>
    <col min="3" max="3" width="9.421875" style="138" bestFit="1" customWidth="1"/>
    <col min="4" max="4" width="9.28125" style="138" bestFit="1" customWidth="1"/>
    <col min="5" max="5" width="9.421875" style="138" bestFit="1" customWidth="1"/>
    <col min="6" max="7" width="9.140625" style="138" customWidth="1"/>
    <col min="8" max="11" width="9.28125" style="138" bestFit="1" customWidth="1"/>
    <col min="12" max="12" width="9.28125" style="73" bestFit="1" customWidth="1"/>
    <col min="13" max="19" width="9.140625" style="19" customWidth="1"/>
    <col min="20" max="21" width="12.421875" style="19" bestFit="1" customWidth="1"/>
    <col min="22" max="16384" width="9.140625" style="19" customWidth="1"/>
  </cols>
  <sheetData>
    <row r="1" spans="1:13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18"/>
    </row>
    <row r="2" spans="1:13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  <c r="M2" s="18"/>
    </row>
    <row r="3" spans="1:13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18"/>
    </row>
    <row r="4" spans="1:13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8"/>
    </row>
    <row r="5" spans="1:14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  <c r="M5" s="18"/>
      <c r="N5" s="18"/>
    </row>
    <row r="6" spans="1:14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8"/>
      <c r="N6" s="18"/>
    </row>
    <row r="7" spans="1:14" ht="30">
      <c r="A7" s="16"/>
      <c r="B7" s="20"/>
      <c r="C7" s="16"/>
      <c r="D7" s="16"/>
      <c r="E7" s="16"/>
      <c r="F7" s="299" t="s">
        <v>235</v>
      </c>
      <c r="G7" s="16"/>
      <c r="H7" s="16"/>
      <c r="I7" s="16"/>
      <c r="J7" s="16"/>
      <c r="K7" s="16"/>
      <c r="L7" s="17"/>
      <c r="M7" s="18"/>
      <c r="N7" s="18"/>
    </row>
    <row r="8" spans="1:14" s="24" customFormat="1" ht="18.75" thickBot="1">
      <c r="A8" s="16"/>
      <c r="B8" s="16"/>
      <c r="C8" s="16"/>
      <c r="D8" s="16"/>
      <c r="E8" s="16"/>
      <c r="F8" s="21"/>
      <c r="G8" s="16"/>
      <c r="H8" s="16"/>
      <c r="I8" s="16"/>
      <c r="J8" s="16"/>
      <c r="K8" s="16"/>
      <c r="L8" s="22"/>
      <c r="M8" s="23"/>
      <c r="N8" s="23"/>
    </row>
    <row r="9" spans="1:14" s="24" customFormat="1" ht="20.25" thickBot="1">
      <c r="A9" s="25" t="s">
        <v>187</v>
      </c>
      <c r="B9" s="26"/>
      <c r="C9" s="329"/>
      <c r="D9" s="330"/>
      <c r="E9" s="330"/>
      <c r="F9" s="330"/>
      <c r="G9" s="330"/>
      <c r="H9" s="330"/>
      <c r="I9" s="330"/>
      <c r="J9" s="331"/>
      <c r="K9" s="276"/>
      <c r="L9" s="22"/>
      <c r="M9" s="23"/>
      <c r="N9" s="23"/>
    </row>
    <row r="10" spans="1:14" s="24" customFormat="1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2"/>
      <c r="M10" s="23"/>
      <c r="N10" s="23"/>
    </row>
    <row r="11" spans="1:14" s="24" customFormat="1" ht="12.75">
      <c r="A11" s="16"/>
      <c r="B11" s="27"/>
      <c r="C11" s="16"/>
      <c r="D11" s="16"/>
      <c r="E11" s="16"/>
      <c r="F11" s="22"/>
      <c r="G11" s="16"/>
      <c r="H11" s="16"/>
      <c r="I11" s="16"/>
      <c r="J11" s="16"/>
      <c r="K11" s="16"/>
      <c r="L11" s="22"/>
      <c r="M11" s="23"/>
      <c r="N11" s="23"/>
    </row>
    <row r="12" spans="1:14" s="33" customFormat="1" ht="21">
      <c r="A12" s="28" t="s">
        <v>43</v>
      </c>
      <c r="B12" s="29"/>
      <c r="C12" s="30"/>
      <c r="D12" s="30"/>
      <c r="E12" s="30"/>
      <c r="F12" s="30"/>
      <c r="G12" s="31"/>
      <c r="H12" s="28" t="s">
        <v>36</v>
      </c>
      <c r="I12" s="30"/>
      <c r="J12" s="30"/>
      <c r="K12" s="30"/>
      <c r="L12" s="30"/>
      <c r="M12" s="32"/>
      <c r="N12" s="32"/>
    </row>
    <row r="13" spans="1:14" ht="15.75" thickBot="1">
      <c r="A13" s="34"/>
      <c r="B13" s="35"/>
      <c r="C13" s="35"/>
      <c r="D13" s="35"/>
      <c r="E13" s="35"/>
      <c r="F13" s="35"/>
      <c r="G13" s="34"/>
      <c r="H13" s="35"/>
      <c r="I13" s="35"/>
      <c r="J13" s="35"/>
      <c r="K13" s="35"/>
      <c r="L13" s="35"/>
      <c r="M13" s="18"/>
      <c r="N13" s="18"/>
    </row>
    <row r="14" spans="1:14" ht="15.75" thickBot="1">
      <c r="A14" s="35"/>
      <c r="B14" s="36">
        <v>1</v>
      </c>
      <c r="C14" s="37">
        <v>4</v>
      </c>
      <c r="D14" s="37">
        <v>7</v>
      </c>
      <c r="E14" s="38">
        <v>10</v>
      </c>
      <c r="F14" s="35"/>
      <c r="G14" s="35"/>
      <c r="H14" s="39">
        <v>1</v>
      </c>
      <c r="I14" s="40">
        <v>4</v>
      </c>
      <c r="J14" s="40">
        <v>7</v>
      </c>
      <c r="K14" s="41">
        <v>10</v>
      </c>
      <c r="L14" s="35"/>
      <c r="M14" s="18"/>
      <c r="N14" s="18"/>
    </row>
    <row r="15" spans="1:14" ht="15">
      <c r="A15" s="42" t="s">
        <v>22</v>
      </c>
      <c r="B15" s="1"/>
      <c r="C15" s="2"/>
      <c r="D15" s="2"/>
      <c r="E15" s="3"/>
      <c r="F15" s="35"/>
      <c r="G15" s="42" t="s">
        <v>22</v>
      </c>
      <c r="H15" s="43">
        <f>IF(B15="","",'Data Summary'!N21)</f>
      </c>
      <c r="I15" s="44">
        <f>IF(C15="","",'Data Summary'!O21)</f>
      </c>
      <c r="J15" s="44">
        <f>IF(D15="","",'Data Summary'!P21)</f>
      </c>
      <c r="K15" s="45">
        <f>IF(E15="","",'Data Summary'!Q21)</f>
      </c>
      <c r="L15" s="35"/>
      <c r="M15" s="18"/>
      <c r="N15" s="18"/>
    </row>
    <row r="16" spans="1:14" ht="15">
      <c r="A16" s="42" t="s">
        <v>23</v>
      </c>
      <c r="B16" s="4"/>
      <c r="C16" s="5"/>
      <c r="D16" s="5"/>
      <c r="E16" s="6"/>
      <c r="F16" s="35"/>
      <c r="G16" s="42" t="s">
        <v>23</v>
      </c>
      <c r="H16" s="46">
        <f>IF(B16="","",'Data Summary'!N22)</f>
      </c>
      <c r="I16" s="47">
        <f>IF(C16="","",'Data Summary'!O22)</f>
      </c>
      <c r="J16" s="47">
        <f>IF(D16="","",'Data Summary'!P22)</f>
      </c>
      <c r="K16" s="48">
        <f>IF(E16="","",'Data Summary'!Q22)</f>
      </c>
      <c r="L16" s="35"/>
      <c r="M16" s="18"/>
      <c r="N16" s="18"/>
    </row>
    <row r="17" spans="1:14" ht="15">
      <c r="A17" s="42" t="s">
        <v>24</v>
      </c>
      <c r="B17" s="4"/>
      <c r="C17" s="5"/>
      <c r="D17" s="5"/>
      <c r="E17" s="6"/>
      <c r="F17" s="35"/>
      <c r="G17" s="42" t="s">
        <v>24</v>
      </c>
      <c r="H17" s="46">
        <f>IF(B17="","",'Data Summary'!N23)</f>
      </c>
      <c r="I17" s="47">
        <f>IF(C17="","",'Data Summary'!O23)</f>
      </c>
      <c r="J17" s="47">
        <f>IF(D17="","",'Data Summary'!P23)</f>
      </c>
      <c r="K17" s="48">
        <f>IF(E17="","",'Data Summary'!Q23)</f>
      </c>
      <c r="L17" s="35"/>
      <c r="M17" s="18"/>
      <c r="N17" s="18"/>
    </row>
    <row r="18" spans="1:14" s="24" customFormat="1" ht="15">
      <c r="A18" s="42" t="s">
        <v>25</v>
      </c>
      <c r="B18" s="4"/>
      <c r="C18" s="5"/>
      <c r="D18" s="5"/>
      <c r="E18" s="6"/>
      <c r="F18" s="35"/>
      <c r="G18" s="42" t="s">
        <v>25</v>
      </c>
      <c r="H18" s="46">
        <f>IF(B18="","",'Data Summary'!N24)</f>
      </c>
      <c r="I18" s="47">
        <f>IF(C18="","",'Data Summary'!O24)</f>
      </c>
      <c r="J18" s="47">
        <f>IF(D18="","",'Data Summary'!P24)</f>
      </c>
      <c r="K18" s="48">
        <f>IF(E18="","",'Data Summary'!Q24)</f>
      </c>
      <c r="L18" s="35"/>
      <c r="M18" s="23"/>
      <c r="N18" s="23"/>
    </row>
    <row r="19" spans="1:14" s="24" customFormat="1" ht="15">
      <c r="A19" s="42" t="s">
        <v>26</v>
      </c>
      <c r="B19" s="4"/>
      <c r="C19" s="5"/>
      <c r="D19" s="5"/>
      <c r="E19" s="6"/>
      <c r="F19" s="35"/>
      <c r="G19" s="42" t="s">
        <v>26</v>
      </c>
      <c r="H19" s="46">
        <f>IF(B19="","",'Data Summary'!N25)</f>
      </c>
      <c r="I19" s="47">
        <f>IF(C19="","",'Data Summary'!O25)</f>
      </c>
      <c r="J19" s="47">
        <f>IF(D19="","",'Data Summary'!P25)</f>
      </c>
      <c r="K19" s="48">
        <f>IF(E19="","",'Data Summary'!Q25)</f>
      </c>
      <c r="L19" s="35"/>
      <c r="M19" s="23"/>
      <c r="N19" s="23"/>
    </row>
    <row r="20" spans="1:14" s="24" customFormat="1" ht="15">
      <c r="A20" s="42" t="s">
        <v>27</v>
      </c>
      <c r="B20" s="4"/>
      <c r="C20" s="5"/>
      <c r="D20" s="5"/>
      <c r="E20" s="6"/>
      <c r="F20" s="35"/>
      <c r="G20" s="42" t="s">
        <v>27</v>
      </c>
      <c r="H20" s="46">
        <f>IF(B20="","",'Data Summary'!N26)</f>
      </c>
      <c r="I20" s="47">
        <f>IF(C20="","",'Data Summary'!O26)</f>
      </c>
      <c r="J20" s="47">
        <f>IF(D20="","",'Data Summary'!P26)</f>
      </c>
      <c r="K20" s="48">
        <f>IF(E20="","",'Data Summary'!Q26)</f>
      </c>
      <c r="L20" s="35"/>
      <c r="M20" s="23"/>
      <c r="N20" s="23"/>
    </row>
    <row r="21" spans="1:14" s="24" customFormat="1" ht="15">
      <c r="A21" s="42" t="s">
        <v>28</v>
      </c>
      <c r="B21" s="4"/>
      <c r="C21" s="5"/>
      <c r="D21" s="5"/>
      <c r="E21" s="6"/>
      <c r="F21" s="35"/>
      <c r="G21" s="42" t="s">
        <v>28</v>
      </c>
      <c r="H21" s="46">
        <f>IF(B21="","",'Data Summary'!N27)</f>
      </c>
      <c r="I21" s="47">
        <f>IF(C21="","",'Data Summary'!O27)</f>
      </c>
      <c r="J21" s="47">
        <f>IF(D21="","",'Data Summary'!P27)</f>
      </c>
      <c r="K21" s="48">
        <f>IF(E21="","",'Data Summary'!Q27)</f>
      </c>
      <c r="L21" s="35"/>
      <c r="M21" s="23"/>
      <c r="N21" s="23"/>
    </row>
    <row r="22" spans="1:14" s="24" customFormat="1" ht="15.75" thickBot="1">
      <c r="A22" s="42" t="s">
        <v>29</v>
      </c>
      <c r="B22" s="7"/>
      <c r="C22" s="8"/>
      <c r="D22" s="8"/>
      <c r="E22" s="9"/>
      <c r="F22" s="35"/>
      <c r="G22" s="42" t="s">
        <v>29</v>
      </c>
      <c r="H22" s="49">
        <f>IF(B22="","",'Data Summary'!N28)</f>
      </c>
      <c r="I22" s="50">
        <f>IF(C22="","",'Data Summary'!O28)</f>
      </c>
      <c r="J22" s="50">
        <f>IF(D22="","",'Data Summary'!P28)</f>
      </c>
      <c r="K22" s="51">
        <f>IF(E22="","",'Data Summary'!Q28)</f>
      </c>
      <c r="L22" s="35"/>
      <c r="M22" s="23"/>
      <c r="N22" s="23"/>
    </row>
    <row r="23" spans="1:14" s="24" customFormat="1" ht="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23"/>
      <c r="N23" s="23"/>
    </row>
    <row r="24" spans="1:14" ht="18">
      <c r="A24" s="35"/>
      <c r="B24" s="52" t="s">
        <v>171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18"/>
      <c r="N24" s="18"/>
    </row>
    <row r="25" spans="1:14" ht="15.75" thickBot="1">
      <c r="A25" s="35"/>
      <c r="B25" s="53"/>
      <c r="C25" s="53"/>
      <c r="D25" s="53"/>
      <c r="E25" s="35"/>
      <c r="F25" s="35"/>
      <c r="G25" s="35"/>
      <c r="H25" s="35"/>
      <c r="I25" s="35"/>
      <c r="J25" s="35"/>
      <c r="K25" s="35"/>
      <c r="L25" s="35"/>
      <c r="M25" s="18"/>
      <c r="N25" s="18"/>
    </row>
    <row r="26" spans="1:14" ht="19.5" customHeight="1" thickBot="1">
      <c r="A26" s="35"/>
      <c r="B26" s="54" t="s">
        <v>172</v>
      </c>
      <c r="C26" s="10"/>
      <c r="D26" s="13"/>
      <c r="E26" s="14"/>
      <c r="F26" s="35"/>
      <c r="G26" s="35"/>
      <c r="H26" s="35"/>
      <c r="I26" s="35"/>
      <c r="J26" s="35"/>
      <c r="K26" s="35"/>
      <c r="L26" s="35"/>
      <c r="M26" s="18"/>
      <c r="N26" s="18"/>
    </row>
    <row r="27" spans="1:14" ht="19.5" customHeight="1" thickBot="1">
      <c r="A27" s="35"/>
      <c r="B27" s="54" t="s">
        <v>173</v>
      </c>
      <c r="C27" s="10"/>
      <c r="D27" s="13"/>
      <c r="E27" s="14"/>
      <c r="F27" s="35"/>
      <c r="G27" s="35"/>
      <c r="H27" s="35"/>
      <c r="I27" s="35"/>
      <c r="J27" s="35"/>
      <c r="K27" s="35"/>
      <c r="L27" s="35"/>
      <c r="M27" s="18"/>
      <c r="N27" s="18"/>
    </row>
    <row r="28" spans="1:14" ht="19.5" customHeight="1" thickBot="1">
      <c r="A28" s="35"/>
      <c r="B28" s="54" t="s">
        <v>174</v>
      </c>
      <c r="C28" s="10"/>
      <c r="D28" s="13"/>
      <c r="E28" s="14"/>
      <c r="F28" s="35"/>
      <c r="G28" s="35"/>
      <c r="H28" s="35"/>
      <c r="I28" s="35"/>
      <c r="J28" s="35"/>
      <c r="K28" s="35"/>
      <c r="L28" s="35"/>
      <c r="M28" s="18"/>
      <c r="N28" s="18"/>
    </row>
    <row r="29" spans="1:14" ht="19.5" customHeight="1" thickBot="1">
      <c r="A29" s="35"/>
      <c r="B29" s="54" t="s">
        <v>175</v>
      </c>
      <c r="C29" s="10"/>
      <c r="D29" s="13"/>
      <c r="E29" s="14"/>
      <c r="F29" s="35"/>
      <c r="G29" s="35"/>
      <c r="H29" s="35"/>
      <c r="I29" s="35"/>
      <c r="J29" s="35"/>
      <c r="K29" s="35"/>
      <c r="L29" s="35"/>
      <c r="M29" s="18"/>
      <c r="N29" s="18"/>
    </row>
    <row r="30" spans="1:14" ht="19.5" customHeight="1" thickBot="1">
      <c r="A30" s="35"/>
      <c r="B30" s="54" t="s">
        <v>176</v>
      </c>
      <c r="C30" s="10"/>
      <c r="D30" s="13"/>
      <c r="E30" s="14"/>
      <c r="F30" s="35"/>
      <c r="G30" s="35"/>
      <c r="H30" s="35"/>
      <c r="I30" s="35"/>
      <c r="J30" s="35"/>
      <c r="K30" s="35"/>
      <c r="L30" s="35"/>
      <c r="M30" s="18"/>
      <c r="N30" s="18"/>
    </row>
    <row r="31" spans="1:14" ht="19.5" customHeight="1" thickBot="1">
      <c r="A31" s="35"/>
      <c r="B31" s="54" t="s">
        <v>177</v>
      </c>
      <c r="C31" s="10"/>
      <c r="D31" s="13"/>
      <c r="E31" s="14"/>
      <c r="F31" s="35"/>
      <c r="G31" s="35"/>
      <c r="H31" s="35"/>
      <c r="I31" s="35"/>
      <c r="J31" s="35"/>
      <c r="K31" s="35"/>
      <c r="L31" s="35"/>
      <c r="M31" s="18"/>
      <c r="N31" s="18"/>
    </row>
    <row r="32" spans="1:14" ht="15">
      <c r="A32" s="35"/>
      <c r="B32" s="53"/>
      <c r="C32" s="53"/>
      <c r="D32" s="53"/>
      <c r="E32" s="35"/>
      <c r="F32" s="35"/>
      <c r="G32" s="35"/>
      <c r="H32" s="35"/>
      <c r="I32" s="35"/>
      <c r="J32" s="35"/>
      <c r="K32" s="35"/>
      <c r="L32" s="35"/>
      <c r="M32" s="18"/>
      <c r="N32" s="18"/>
    </row>
    <row r="33" spans="1:14" ht="15">
      <c r="A33" s="35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8"/>
      <c r="N33" s="18"/>
    </row>
    <row r="34" spans="1:14" ht="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18"/>
      <c r="N34" s="18"/>
    </row>
    <row r="35" spans="1:14" ht="1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18"/>
      <c r="N35" s="18"/>
    </row>
    <row r="36" spans="1:14" ht="21.75" thickBot="1">
      <c r="A36" s="28" t="s">
        <v>133</v>
      </c>
      <c r="B36" s="35"/>
      <c r="C36" s="35"/>
      <c r="D36" s="35"/>
      <c r="E36" s="35"/>
      <c r="F36" s="35"/>
      <c r="G36" s="53"/>
      <c r="H36" s="53"/>
      <c r="I36" s="53"/>
      <c r="J36" s="53"/>
      <c r="K36" s="53"/>
      <c r="L36" s="35"/>
      <c r="M36" s="18"/>
      <c r="N36" s="18"/>
    </row>
    <row r="37" spans="1:14" ht="19.5" thickBot="1" thickTop="1">
      <c r="A37" s="55" t="s">
        <v>283</v>
      </c>
      <c r="B37" s="56"/>
      <c r="C37" s="35"/>
      <c r="D37" s="35"/>
      <c r="E37" s="35"/>
      <c r="F37" s="35"/>
      <c r="G37" s="57"/>
      <c r="H37" s="58"/>
      <c r="I37" s="58"/>
      <c r="J37" s="59" t="s">
        <v>52</v>
      </c>
      <c r="K37" s="60" t="s">
        <v>44</v>
      </c>
      <c r="L37" s="61"/>
      <c r="M37" s="18"/>
      <c r="N37" s="18"/>
    </row>
    <row r="38" spans="1:12" ht="21.75" thickBot="1">
      <c r="A38" s="34"/>
      <c r="B38" s="53"/>
      <c r="C38" s="62" t="s">
        <v>30</v>
      </c>
      <c r="D38" s="34"/>
      <c r="E38" s="300"/>
      <c r="F38" s="35"/>
      <c r="G38" s="64"/>
      <c r="H38" s="67" t="s">
        <v>281</v>
      </c>
      <c r="I38" s="20"/>
      <c r="J38" s="63">
        <f>IF(ISERR(AVERAGE(B53:E60)),"",AVERAGE(B53:E60))</f>
      </c>
      <c r="K38" s="66">
        <f>IF(ISERR(STDEV(B53:E60)),"",STDEV(B53:E60))</f>
      </c>
      <c r="L38" s="35"/>
    </row>
    <row r="39" spans="1:12" ht="21.75" thickBot="1">
      <c r="A39" s="35"/>
      <c r="B39" s="53"/>
      <c r="C39" s="62" t="s">
        <v>33</v>
      </c>
      <c r="D39" s="35"/>
      <c r="E39" s="301"/>
      <c r="F39" s="35"/>
      <c r="G39" s="64"/>
      <c r="H39" s="67" t="s">
        <v>282</v>
      </c>
      <c r="I39" s="16"/>
      <c r="J39" s="63">
        <f>IF(ISERR('Data Summary'!T58),"",'Data Summary'!T58)</f>
      </c>
      <c r="K39" s="68"/>
      <c r="L39" s="35"/>
    </row>
    <row r="40" spans="1:14" ht="15">
      <c r="A40" s="35"/>
      <c r="B40" s="53"/>
      <c r="C40" s="53"/>
      <c r="D40" s="53"/>
      <c r="E40" s="53"/>
      <c r="F40" s="35"/>
      <c r="G40" s="64"/>
      <c r="H40" s="16"/>
      <c r="I40" s="16"/>
      <c r="J40" s="16"/>
      <c r="K40" s="68"/>
      <c r="L40" s="35"/>
      <c r="M40" s="18"/>
      <c r="N40" s="18"/>
    </row>
    <row r="41" spans="1:14" ht="19.5" customHeight="1" thickBot="1">
      <c r="A41" s="35"/>
      <c r="B41" s="53"/>
      <c r="C41" s="69" t="s">
        <v>191</v>
      </c>
      <c r="D41" s="53"/>
      <c r="E41" s="53"/>
      <c r="F41" s="16"/>
      <c r="G41" s="70"/>
      <c r="H41" s="71" t="s">
        <v>192</v>
      </c>
      <c r="I41" s="16"/>
      <c r="J41" s="72">
        <f>IF(ISERR(AVERAGE(Calculations!B142:CS142)),"",(AVERAGE(Calculations!B142:CS142)))</f>
      </c>
      <c r="K41" s="68"/>
      <c r="M41" s="18"/>
      <c r="N41" s="18"/>
    </row>
    <row r="42" spans="1:14" ht="19.5" customHeight="1" thickBot="1">
      <c r="A42" s="35"/>
      <c r="B42" s="35"/>
      <c r="C42" s="65" t="s">
        <v>136</v>
      </c>
      <c r="D42" s="53"/>
      <c r="E42" s="12"/>
      <c r="F42" s="16"/>
      <c r="G42" s="64"/>
      <c r="H42" s="16"/>
      <c r="I42" s="16"/>
      <c r="J42" s="16"/>
      <c r="K42" s="68"/>
      <c r="L42" s="35"/>
      <c r="M42" s="18"/>
      <c r="N42" s="18"/>
    </row>
    <row r="43" spans="1:14" ht="19.5" customHeight="1" thickBot="1">
      <c r="A43" s="35"/>
      <c r="B43" s="35"/>
      <c r="C43" s="65" t="s">
        <v>189</v>
      </c>
      <c r="D43" s="53"/>
      <c r="E43" s="11">
        <v>3</v>
      </c>
      <c r="F43" s="74"/>
      <c r="G43" s="64"/>
      <c r="H43" s="35"/>
      <c r="I43" s="75">
        <f>IF(J45="","",IF(J45&gt;0.05,"Group Efficiency Comparable",IF(J45&lt;0.05,"Group Efficiency Differs","")))</f>
      </c>
      <c r="J43" s="35"/>
      <c r="K43" s="68"/>
      <c r="L43" s="35"/>
      <c r="M43" s="18"/>
      <c r="N43" s="18"/>
    </row>
    <row r="44" spans="1:14" ht="19.5" customHeight="1" thickBot="1">
      <c r="A44" s="35"/>
      <c r="B44" s="35"/>
      <c r="C44" s="65" t="s">
        <v>64</v>
      </c>
      <c r="E44" s="12">
        <v>10</v>
      </c>
      <c r="F44" s="74"/>
      <c r="G44" s="76"/>
      <c r="H44" s="22"/>
      <c r="I44" s="22"/>
      <c r="J44" s="77" t="s">
        <v>159</v>
      </c>
      <c r="K44" s="78"/>
      <c r="L44" s="35"/>
      <c r="M44" s="18"/>
      <c r="N44" s="18"/>
    </row>
    <row r="45" spans="1:14" s="24" customFormat="1" ht="19.5" customHeight="1" thickBot="1">
      <c r="A45" s="35"/>
      <c r="B45" s="35"/>
      <c r="C45" s="65" t="s">
        <v>188</v>
      </c>
      <c r="D45" s="53"/>
      <c r="E45" s="15">
        <v>1</v>
      </c>
      <c r="F45" s="35"/>
      <c r="G45" s="64"/>
      <c r="H45" s="35"/>
      <c r="I45" s="65" t="s">
        <v>158</v>
      </c>
      <c r="J45" s="79">
        <f>IF(ISERR(Calculations!H180),"",(Calculations!H180))</f>
      </c>
      <c r="K45" s="78"/>
      <c r="L45" s="35"/>
      <c r="M45" s="23"/>
      <c r="N45" s="23"/>
    </row>
    <row r="46" spans="1:14" ht="18.75" thickBot="1">
      <c r="A46" s="35"/>
      <c r="B46" s="35"/>
      <c r="C46" s="65" t="s">
        <v>190</v>
      </c>
      <c r="D46" s="26"/>
      <c r="E46" s="12">
        <v>1</v>
      </c>
      <c r="F46" s="35"/>
      <c r="G46" s="80"/>
      <c r="H46" s="81"/>
      <c r="I46" s="81"/>
      <c r="J46" s="81"/>
      <c r="K46" s="82"/>
      <c r="L46" s="35"/>
      <c r="M46" s="18"/>
      <c r="N46" s="18"/>
    </row>
    <row r="47" spans="1:14" ht="15">
      <c r="A47" s="35"/>
      <c r="B47" s="53"/>
      <c r="C47" s="53"/>
      <c r="D47" s="53"/>
      <c r="E47" s="53"/>
      <c r="F47" s="35"/>
      <c r="G47" s="16"/>
      <c r="H47" s="16"/>
      <c r="I47" s="16"/>
      <c r="J47" s="16"/>
      <c r="K47" s="16"/>
      <c r="L47" s="35"/>
      <c r="M47" s="18"/>
      <c r="N47" s="18"/>
    </row>
    <row r="48" spans="1:14" s="24" customFormat="1" ht="25.5">
      <c r="A48" s="26"/>
      <c r="B48" s="35"/>
      <c r="C48" s="26"/>
      <c r="D48" s="26"/>
      <c r="E48" s="26"/>
      <c r="F48" s="153" t="s">
        <v>132</v>
      </c>
      <c r="G48" s="42"/>
      <c r="H48" s="83"/>
      <c r="I48" s="35"/>
      <c r="J48" s="42"/>
      <c r="K48" s="35"/>
      <c r="L48" s="35"/>
      <c r="M48" s="23"/>
      <c r="N48" s="23"/>
    </row>
    <row r="49" spans="1:14" s="24" customFormat="1" ht="15">
      <c r="A49" s="54"/>
      <c r="B49" s="35"/>
      <c r="C49" s="42"/>
      <c r="D49" s="35"/>
      <c r="E49" s="83"/>
      <c r="F49" s="35"/>
      <c r="G49" s="42"/>
      <c r="H49" s="35"/>
      <c r="I49" s="83"/>
      <c r="J49" s="35"/>
      <c r="K49" s="42"/>
      <c r="L49" s="84"/>
      <c r="M49" s="23"/>
      <c r="N49" s="23"/>
    </row>
    <row r="50" spans="1:14" ht="22.5">
      <c r="A50" s="85" t="s">
        <v>45</v>
      </c>
      <c r="B50" s="20"/>
      <c r="C50" s="35"/>
      <c r="D50" s="35"/>
      <c r="E50" s="35"/>
      <c r="F50" s="35"/>
      <c r="G50" s="85" t="s">
        <v>178</v>
      </c>
      <c r="H50" s="20"/>
      <c r="I50" s="35"/>
      <c r="J50" s="35"/>
      <c r="K50" s="35"/>
      <c r="L50" s="35"/>
      <c r="M50" s="18"/>
      <c r="N50" s="18"/>
    </row>
    <row r="51" spans="1:14" s="24" customFormat="1" ht="15.75" thickBot="1">
      <c r="A51" s="35"/>
      <c r="B51" s="35"/>
      <c r="C51" s="35"/>
      <c r="D51" s="35"/>
      <c r="E51" s="35"/>
      <c r="F51" s="35"/>
      <c r="G51" s="35"/>
      <c r="H51" s="327"/>
      <c r="I51" s="327"/>
      <c r="J51" s="327"/>
      <c r="K51" s="327"/>
      <c r="L51" s="35"/>
      <c r="M51" s="23"/>
      <c r="N51" s="23"/>
    </row>
    <row r="52" spans="1:14" ht="15.75" thickBot="1">
      <c r="A52" s="35"/>
      <c r="B52" s="39">
        <v>1</v>
      </c>
      <c r="C52" s="40">
        <v>4</v>
      </c>
      <c r="D52" s="40">
        <v>7</v>
      </c>
      <c r="E52" s="41">
        <v>10</v>
      </c>
      <c r="F52" s="35"/>
      <c r="G52" s="35"/>
      <c r="H52" s="86"/>
      <c r="I52" s="87"/>
      <c r="J52" s="87"/>
      <c r="K52" s="88"/>
      <c r="L52" s="35"/>
      <c r="M52" s="18"/>
      <c r="N52" s="18"/>
    </row>
    <row r="53" spans="1:14" ht="17.25">
      <c r="A53" s="42" t="s">
        <v>22</v>
      </c>
      <c r="B53" s="89">
        <f>IF(B15="","",'Data Summary'!H21)</f>
      </c>
      <c r="C53" s="90">
        <f>IF(C15="","",'Data Summary'!I21)</f>
      </c>
      <c r="D53" s="90">
        <f>IF(D15="","",'Data Summary'!J21)</f>
      </c>
      <c r="E53" s="91">
        <f>IF(E15="","",'Data Summary'!K21)</f>
      </c>
      <c r="F53" s="35"/>
      <c r="G53" s="35"/>
      <c r="H53" s="92" t="s">
        <v>47</v>
      </c>
      <c r="I53" s="93" t="s">
        <v>26</v>
      </c>
      <c r="J53" s="93" t="s">
        <v>44</v>
      </c>
      <c r="K53" s="94" t="s">
        <v>159</v>
      </c>
      <c r="L53" s="35"/>
      <c r="M53" s="18"/>
      <c r="N53" s="18"/>
    </row>
    <row r="54" spans="1:14" ht="15">
      <c r="A54" s="42" t="s">
        <v>23</v>
      </c>
      <c r="B54" s="95">
        <f>IF(B16="","",'Data Summary'!H22)</f>
      </c>
      <c r="C54" s="96">
        <f>IF(C16="","",'Data Summary'!I22)</f>
      </c>
      <c r="D54" s="96">
        <f>IF(D16="","",'Data Summary'!J22)</f>
      </c>
      <c r="E54" s="97">
        <f>IF(E16="","",'Data Summary'!K22)</f>
      </c>
      <c r="F54" s="35"/>
      <c r="G54" s="35"/>
      <c r="H54" s="98">
        <v>1</v>
      </c>
      <c r="I54" s="99">
        <f>'Data Summary'!I190</f>
      </c>
      <c r="J54" s="96">
        <f>'Data Summary'!J190</f>
      </c>
      <c r="K54" s="100">
        <f>IF(ISERR(Calculations!AD173),"",Calculations!AD173)</f>
      </c>
      <c r="L54" s="35"/>
      <c r="M54" s="18"/>
      <c r="N54" s="18"/>
    </row>
    <row r="55" spans="1:14" ht="15">
      <c r="A55" s="42" t="s">
        <v>24</v>
      </c>
      <c r="B55" s="95">
        <f>IF(B17="","",'Data Summary'!H23)</f>
      </c>
      <c r="C55" s="96">
        <f>IF(C17="","",'Data Summary'!I23)</f>
      </c>
      <c r="D55" s="96">
        <f>IF(D17="","",'Data Summary'!J23)</f>
      </c>
      <c r="E55" s="97">
        <f>IF(E17="","",'Data Summary'!K23)</f>
      </c>
      <c r="F55" s="35"/>
      <c r="G55" s="35"/>
      <c r="H55" s="98">
        <v>2</v>
      </c>
      <c r="I55" s="99">
        <f>'Data Summary'!I191</f>
      </c>
      <c r="J55" s="96">
        <f>'Data Summary'!J191</f>
      </c>
      <c r="K55" s="100">
        <f>IF(ISERR(Calculations!AD184),"",Calculations!AD184)</f>
      </c>
      <c r="L55" s="35"/>
      <c r="M55" s="18"/>
      <c r="N55" s="18"/>
    </row>
    <row r="56" spans="1:14" ht="15">
      <c r="A56" s="42" t="s">
        <v>25</v>
      </c>
      <c r="B56" s="95">
        <f>IF(B18="","",'Data Summary'!H24)</f>
      </c>
      <c r="C56" s="96">
        <f>IF(C18="","",'Data Summary'!I24)</f>
      </c>
      <c r="D56" s="96">
        <f>IF(D18="","",'Data Summary'!J24)</f>
      </c>
      <c r="E56" s="97">
        <f>IF(E18="","",'Data Summary'!K24)</f>
      </c>
      <c r="F56" s="35"/>
      <c r="G56" s="35"/>
      <c r="H56" s="98">
        <v>3</v>
      </c>
      <c r="I56" s="99">
        <f>'Data Summary'!I192</f>
      </c>
      <c r="J56" s="96">
        <f>'Data Summary'!J192</f>
      </c>
      <c r="K56" s="100">
        <f>IF(ISERR(Calculations!AD195),"",Calculations!AD195)</f>
      </c>
      <c r="L56" s="35"/>
      <c r="M56" s="101"/>
      <c r="N56" s="18"/>
    </row>
    <row r="57" spans="1:14" ht="15">
      <c r="A57" s="42" t="s">
        <v>26</v>
      </c>
      <c r="B57" s="95">
        <f>IF(B19="","",'Data Summary'!H25)</f>
      </c>
      <c r="C57" s="96">
        <f>IF(C19="","",'Data Summary'!I25)</f>
      </c>
      <c r="D57" s="96">
        <f>IF(D19="","",'Data Summary'!J25)</f>
      </c>
      <c r="E57" s="97">
        <f>IF(E19="","",'Data Summary'!K25)</f>
      </c>
      <c r="F57" s="35"/>
      <c r="G57" s="35"/>
      <c r="H57" s="98">
        <v>4</v>
      </c>
      <c r="I57" s="99">
        <f>'Data Summary'!I193</f>
      </c>
      <c r="J57" s="96">
        <f>'Data Summary'!J193</f>
      </c>
      <c r="K57" s="100">
        <f>IF(ISERR(Calculations!AD206),"",Calculations!AD206)</f>
      </c>
      <c r="L57" s="35"/>
      <c r="M57" s="101"/>
      <c r="N57" s="18"/>
    </row>
    <row r="58" spans="1:14" ht="15">
      <c r="A58" s="42" t="s">
        <v>27</v>
      </c>
      <c r="B58" s="95">
        <f>IF(B20="","",'Data Summary'!H26)</f>
      </c>
      <c r="C58" s="96">
        <f>IF(C20="","",'Data Summary'!I26)</f>
      </c>
      <c r="D58" s="96">
        <f>IF(D20="","",'Data Summary'!J26)</f>
      </c>
      <c r="E58" s="97">
        <f>IF(E20="","",'Data Summary'!K26)</f>
      </c>
      <c r="F58" s="35"/>
      <c r="G58" s="35"/>
      <c r="H58" s="98">
        <v>5</v>
      </c>
      <c r="I58" s="99">
        <f>'Data Summary'!I194</f>
      </c>
      <c r="J58" s="96">
        <f>'Data Summary'!J194</f>
      </c>
      <c r="K58" s="100">
        <f>IF(ISERR(Calculations!AD217),"",Calculations!AD217)</f>
      </c>
      <c r="L58" s="35"/>
      <c r="M58" s="101"/>
      <c r="N58" s="18"/>
    </row>
    <row r="59" spans="1:14" ht="15">
      <c r="A59" s="42" t="s">
        <v>28</v>
      </c>
      <c r="B59" s="95">
        <f>IF(B21="","",'Data Summary'!H27)</f>
      </c>
      <c r="C59" s="96">
        <f>IF(C21="","",'Data Summary'!I27)</f>
      </c>
      <c r="D59" s="96">
        <f>IF(D21="","",'Data Summary'!J27)</f>
      </c>
      <c r="E59" s="97">
        <f>IF(E21="","",'Data Summary'!K27)</f>
      </c>
      <c r="F59" s="35"/>
      <c r="G59" s="35"/>
      <c r="H59" s="98">
        <v>6</v>
      </c>
      <c r="I59" s="99">
        <f>'Data Summary'!I195</f>
      </c>
      <c r="J59" s="96">
        <f>'Data Summary'!J195</f>
      </c>
      <c r="K59" s="100">
        <f>IF(ISERR(Calculations!AD228),"",Calculations!AD228)</f>
      </c>
      <c r="L59" s="35"/>
      <c r="M59" s="101"/>
      <c r="N59" s="18"/>
    </row>
    <row r="60" spans="1:23" ht="15.75" thickBot="1">
      <c r="A60" s="42" t="s">
        <v>29</v>
      </c>
      <c r="B60" s="102">
        <f>IF(B22="","",'Data Summary'!H28)</f>
      </c>
      <c r="C60" s="103">
        <f>IF(C22="","",'Data Summary'!I28)</f>
      </c>
      <c r="D60" s="103">
        <f>IF(D22="","",'Data Summary'!J28)</f>
      </c>
      <c r="E60" s="104">
        <f>IF(E22="","",'Data Summary'!K28)</f>
      </c>
      <c r="F60" s="35"/>
      <c r="G60" s="35"/>
      <c r="H60" s="105"/>
      <c r="I60" s="106"/>
      <c r="J60" s="106"/>
      <c r="K60" s="107"/>
      <c r="L60" s="35"/>
      <c r="M60" s="101"/>
      <c r="N60" s="18"/>
      <c r="W60" s="108"/>
    </row>
    <row r="61" spans="1:23" s="24" customFormat="1" ht="15">
      <c r="A61" s="35"/>
      <c r="B61" s="35"/>
      <c r="C61" s="35"/>
      <c r="D61" s="54"/>
      <c r="E61" s="35"/>
      <c r="F61" s="35"/>
      <c r="G61" s="35"/>
      <c r="H61" s="35"/>
      <c r="I61" s="35"/>
      <c r="J61" s="35"/>
      <c r="K61" s="35"/>
      <c r="L61" s="35"/>
      <c r="M61" s="109"/>
      <c r="N61" s="110"/>
      <c r="W61" s="111"/>
    </row>
    <row r="62" spans="1:14" ht="24">
      <c r="A62" s="85" t="s">
        <v>180</v>
      </c>
      <c r="B62" s="20"/>
      <c r="C62" s="35"/>
      <c r="D62" s="35"/>
      <c r="E62" s="35"/>
      <c r="F62" s="35"/>
      <c r="G62" s="85" t="s">
        <v>46</v>
      </c>
      <c r="H62" s="20"/>
      <c r="I62" s="35"/>
      <c r="J62" s="112"/>
      <c r="K62" s="35"/>
      <c r="L62" s="35"/>
      <c r="M62" s="113"/>
      <c r="N62" s="113"/>
    </row>
    <row r="63" spans="1:14" ht="12.75" customHeight="1" thickBot="1">
      <c r="A63" s="35"/>
      <c r="B63" s="35"/>
      <c r="C63" s="35"/>
      <c r="D63" s="35"/>
      <c r="E63" s="35"/>
      <c r="F63" s="114"/>
      <c r="G63" s="35"/>
      <c r="H63" s="328"/>
      <c r="I63" s="328"/>
      <c r="J63" s="328"/>
      <c r="K63" s="328"/>
      <c r="L63" s="35"/>
      <c r="M63" s="18"/>
      <c r="N63" s="18"/>
    </row>
    <row r="64" spans="1:14" s="24" customFormat="1" ht="12.75" customHeight="1" thickBot="1">
      <c r="A64" s="35"/>
      <c r="B64" s="39">
        <v>1</v>
      </c>
      <c r="C64" s="40">
        <v>4</v>
      </c>
      <c r="D64" s="40">
        <v>7</v>
      </c>
      <c r="E64" s="41">
        <v>10</v>
      </c>
      <c r="F64" s="35"/>
      <c r="G64" s="35"/>
      <c r="H64" s="86"/>
      <c r="I64" s="115"/>
      <c r="J64" s="87"/>
      <c r="K64" s="116"/>
      <c r="L64" s="35"/>
      <c r="M64" s="23"/>
      <c r="N64" s="23"/>
    </row>
    <row r="65" spans="1:14" s="24" customFormat="1" ht="12.75" customHeight="1">
      <c r="A65" s="42" t="s">
        <v>22</v>
      </c>
      <c r="B65" s="142">
        <f>IF(B15="","",'Data Summary'!B21)</f>
      </c>
      <c r="C65" s="143">
        <f>IF(C15="","",'Data Summary'!C21)</f>
      </c>
      <c r="D65" s="143">
        <f>IF(D15="","",'Data Summary'!D21)</f>
      </c>
      <c r="E65" s="144">
        <f>IF(E15="","",'Data Summary'!E21)</f>
      </c>
      <c r="F65" s="35"/>
      <c r="G65" s="35"/>
      <c r="H65" s="117" t="s">
        <v>179</v>
      </c>
      <c r="I65" s="118" t="s">
        <v>48</v>
      </c>
      <c r="J65" s="118" t="s">
        <v>44</v>
      </c>
      <c r="K65" s="119"/>
      <c r="L65" s="35"/>
      <c r="M65" s="23"/>
      <c r="N65" s="23"/>
    </row>
    <row r="66" spans="1:14" s="24" customFormat="1" ht="12.75" customHeight="1">
      <c r="A66" s="42" t="s">
        <v>23</v>
      </c>
      <c r="B66" s="145">
        <f>IF(B16="","",'Data Summary'!B22)</f>
      </c>
      <c r="C66" s="146">
        <f>IF(C16="","",'Data Summary'!C22)</f>
      </c>
      <c r="D66" s="146">
        <f>IF(D16="","",'Data Summary'!D22)</f>
      </c>
      <c r="E66" s="147">
        <f>IF(E16="","",'Data Summary'!E22)</f>
      </c>
      <c r="F66" s="35"/>
      <c r="G66" s="35"/>
      <c r="H66" s="98">
        <v>1</v>
      </c>
      <c r="I66" s="96">
        <f>IF(ISERR('Data Summary'!C198),"",'Data Summary'!C198)</f>
      </c>
      <c r="J66" s="96">
        <f>IF(ISERR('Data Summary'!D198),"",'Data Summary'!D198)</f>
      </c>
      <c r="K66" s="119"/>
      <c r="L66" s="35"/>
      <c r="M66" s="23"/>
      <c r="N66" s="23"/>
    </row>
    <row r="67" spans="1:14" s="24" customFormat="1" ht="12.75" customHeight="1">
      <c r="A67" s="42" t="s">
        <v>24</v>
      </c>
      <c r="B67" s="145">
        <f>IF(B17="","",'Data Summary'!B23)</f>
      </c>
      <c r="C67" s="146">
        <f>IF(C17="","",'Data Summary'!C23)</f>
      </c>
      <c r="D67" s="146">
        <f>IF(D17="","",'Data Summary'!D23)</f>
      </c>
      <c r="E67" s="147">
        <f>IF(E17="","",'Data Summary'!E23)</f>
      </c>
      <c r="F67" s="35"/>
      <c r="G67" s="35"/>
      <c r="H67" s="98">
        <v>2</v>
      </c>
      <c r="I67" s="96">
        <f>IF(ISERR('Data Summary'!C199),"",'Data Summary'!C199)</f>
      </c>
      <c r="J67" s="96">
        <f>IF(ISERR('Data Summary'!D199),"",'Data Summary'!D199)</f>
      </c>
      <c r="K67" s="119"/>
      <c r="L67" s="35"/>
      <c r="M67" s="23"/>
      <c r="N67" s="23"/>
    </row>
    <row r="68" spans="1:14" s="24" customFormat="1" ht="12.75" customHeight="1">
      <c r="A68" s="42" t="s">
        <v>25</v>
      </c>
      <c r="B68" s="145">
        <f>IF(B18="","",'Data Summary'!B24)</f>
      </c>
      <c r="C68" s="146">
        <f>IF(C18="","",'Data Summary'!C24)</f>
      </c>
      <c r="D68" s="146">
        <f>IF(D18="","",'Data Summary'!D24)</f>
      </c>
      <c r="E68" s="147">
        <f>IF(E18="","",'Data Summary'!E24)</f>
      </c>
      <c r="F68" s="35"/>
      <c r="G68" s="35"/>
      <c r="H68" s="98">
        <v>3</v>
      </c>
      <c r="I68" s="96">
        <f>IF(ISERR('Data Summary'!C200),"",'Data Summary'!C200)</f>
      </c>
      <c r="J68" s="96">
        <f>IF(ISERR('Data Summary'!D200),"",'Data Summary'!D200)</f>
      </c>
      <c r="K68" s="119"/>
      <c r="L68" s="35"/>
      <c r="M68" s="23"/>
      <c r="N68" s="23"/>
    </row>
    <row r="69" spans="1:14" s="24" customFormat="1" ht="12.75" customHeight="1">
      <c r="A69" s="42" t="s">
        <v>26</v>
      </c>
      <c r="B69" s="145">
        <f>IF(B19="","",'Data Summary'!B25)</f>
      </c>
      <c r="C69" s="146">
        <f>IF(C19="","",'Data Summary'!C25)</f>
      </c>
      <c r="D69" s="146">
        <f>IF(D19="","",'Data Summary'!D25)</f>
      </c>
      <c r="E69" s="147">
        <f>IF(E19="","",'Data Summary'!E25)</f>
      </c>
      <c r="F69" s="35"/>
      <c r="G69" s="35"/>
      <c r="H69" s="98">
        <v>4</v>
      </c>
      <c r="I69" s="96">
        <f>IF(ISERR('Data Summary'!C201),"",'Data Summary'!C201)</f>
      </c>
      <c r="J69" s="96">
        <f>IF(ISERR('Data Summary'!D201),"",'Data Summary'!D201)</f>
      </c>
      <c r="K69" s="119"/>
      <c r="L69" s="120"/>
      <c r="M69" s="23"/>
      <c r="N69" s="23"/>
    </row>
    <row r="70" spans="1:14" s="24" customFormat="1" ht="12.75" customHeight="1">
      <c r="A70" s="42" t="s">
        <v>27</v>
      </c>
      <c r="B70" s="145">
        <f>IF(B20="","",'Data Summary'!B26)</f>
      </c>
      <c r="C70" s="146">
        <f>IF(C20="","",'Data Summary'!C26)</f>
      </c>
      <c r="D70" s="146">
        <f>IF(D20="","",'Data Summary'!D26)</f>
      </c>
      <c r="E70" s="147">
        <f>IF(E20="","",'Data Summary'!E26)</f>
      </c>
      <c r="F70" s="35"/>
      <c r="G70" s="35"/>
      <c r="H70" s="98">
        <v>5</v>
      </c>
      <c r="I70" s="96">
        <f>IF(ISERR('Data Summary'!C202),"",'Data Summary'!C202)</f>
      </c>
      <c r="J70" s="96">
        <f>IF(ISERR('Data Summary'!D202),"",'Data Summary'!D202)</f>
      </c>
      <c r="K70" s="119"/>
      <c r="L70" s="120"/>
      <c r="M70" s="23"/>
      <c r="N70" s="23"/>
    </row>
    <row r="71" spans="1:14" s="24" customFormat="1" ht="12.75" customHeight="1">
      <c r="A71" s="42" t="s">
        <v>28</v>
      </c>
      <c r="B71" s="145">
        <f>IF(B21="","",'Data Summary'!B27)</f>
      </c>
      <c r="C71" s="146">
        <f>IF(C21="","",'Data Summary'!C27)</f>
      </c>
      <c r="D71" s="146">
        <f>IF(D21="","",'Data Summary'!D27)</f>
      </c>
      <c r="E71" s="147">
        <f>IF(E21="","",'Data Summary'!E27)</f>
      </c>
      <c r="F71" s="35"/>
      <c r="G71" s="35"/>
      <c r="H71" s="98">
        <v>6</v>
      </c>
      <c r="I71" s="96">
        <f>IF(ISERR('Data Summary'!C203),"",'Data Summary'!C203)</f>
      </c>
      <c r="J71" s="96">
        <f>IF(ISERR('Data Summary'!D203),"",'Data Summary'!D203)</f>
      </c>
      <c r="K71" s="119"/>
      <c r="L71" s="120"/>
      <c r="M71" s="23"/>
      <c r="N71" s="23"/>
    </row>
    <row r="72" spans="1:14" s="24" customFormat="1" ht="12.75" customHeight="1" thickBot="1">
      <c r="A72" s="42" t="s">
        <v>29</v>
      </c>
      <c r="B72" s="148">
        <f>IF(B22="","",'Data Summary'!B28)</f>
      </c>
      <c r="C72" s="149">
        <f>IF(C22="","",'Data Summary'!C28)</f>
      </c>
      <c r="D72" s="149">
        <f>IF(D22="","",'Data Summary'!D28)</f>
      </c>
      <c r="E72" s="150">
        <f>IF(E22="","",'Data Summary'!E28)</f>
      </c>
      <c r="F72" s="35"/>
      <c r="G72" s="35"/>
      <c r="H72" s="105"/>
      <c r="I72" s="121"/>
      <c r="J72" s="121"/>
      <c r="K72" s="107"/>
      <c r="L72" s="35"/>
      <c r="M72" s="23"/>
      <c r="N72" s="23"/>
    </row>
    <row r="73" spans="1:14" s="24" customFormat="1" ht="1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23"/>
      <c r="N73" s="23"/>
    </row>
    <row r="74" spans="1:14" ht="1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18"/>
      <c r="N74" s="18"/>
    </row>
    <row r="75" spans="1:14" ht="1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18"/>
      <c r="N75" s="18"/>
    </row>
    <row r="76" spans="1:14" ht="1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18"/>
      <c r="N76" s="18"/>
    </row>
    <row r="77" spans="1:14" ht="1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18"/>
      <c r="N77" s="18"/>
    </row>
    <row r="78" spans="1:14" ht="1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18"/>
      <c r="N78" s="18"/>
    </row>
    <row r="79" spans="1:14" ht="1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18"/>
      <c r="N79" s="18"/>
    </row>
    <row r="80" spans="1:14" ht="1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18"/>
      <c r="N80" s="18"/>
    </row>
    <row r="81" spans="1:14" ht="1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18"/>
      <c r="N81" s="18"/>
    </row>
    <row r="82" spans="1:14" ht="1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18"/>
      <c r="N82" s="18"/>
    </row>
    <row r="83" spans="1:14" ht="1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18"/>
      <c r="N83" s="18"/>
    </row>
    <row r="84" spans="1:14" ht="1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18"/>
      <c r="N84" s="18"/>
    </row>
    <row r="85" spans="1:14" ht="1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18"/>
      <c r="N85" s="18"/>
    </row>
    <row r="86" spans="1:14" ht="1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18"/>
      <c r="N86" s="18"/>
    </row>
    <row r="87" spans="1:14" ht="1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18"/>
      <c r="N87" s="18"/>
    </row>
    <row r="88" spans="1:14" ht="1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18"/>
      <c r="N88" s="18"/>
    </row>
    <row r="89" spans="1:14" ht="1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18"/>
      <c r="N89" s="18"/>
    </row>
    <row r="90" spans="1:14" ht="1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18"/>
      <c r="N90" s="18"/>
    </row>
    <row r="91" spans="1:14" s="24" customFormat="1" ht="1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23"/>
      <c r="N91" s="23"/>
    </row>
    <row r="92" spans="1:14" ht="21">
      <c r="A92" s="122" t="s">
        <v>150</v>
      </c>
      <c r="B92" s="20"/>
      <c r="C92" s="35"/>
      <c r="D92" s="35"/>
      <c r="E92" s="35"/>
      <c r="F92" s="35"/>
      <c r="G92" s="122" t="s">
        <v>151</v>
      </c>
      <c r="H92" s="20"/>
      <c r="I92" s="35"/>
      <c r="J92" s="35"/>
      <c r="K92" s="35"/>
      <c r="L92" s="35"/>
      <c r="M92" s="18"/>
      <c r="N92" s="18"/>
    </row>
    <row r="93" spans="1:14" s="24" customFormat="1" ht="15.75" thickBo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23"/>
      <c r="N93" s="23"/>
    </row>
    <row r="94" spans="1:14" ht="15.75" thickBot="1">
      <c r="A94" s="35"/>
      <c r="B94" s="39">
        <v>1</v>
      </c>
      <c r="C94" s="40">
        <v>4</v>
      </c>
      <c r="D94" s="40">
        <v>7</v>
      </c>
      <c r="E94" s="41">
        <v>10</v>
      </c>
      <c r="F94" s="35"/>
      <c r="G94" s="35"/>
      <c r="H94" s="39">
        <v>1</v>
      </c>
      <c r="I94" s="40">
        <v>4</v>
      </c>
      <c r="J94" s="40">
        <v>7</v>
      </c>
      <c r="K94" s="41">
        <v>10</v>
      </c>
      <c r="L94" s="35"/>
      <c r="M94" s="18"/>
      <c r="N94" s="18"/>
    </row>
    <row r="95" spans="1:14" ht="15">
      <c r="A95" s="42" t="s">
        <v>22</v>
      </c>
      <c r="B95" s="123">
        <f>IF(B15="","",'Data Summary'!B33)</f>
      </c>
      <c r="C95" s="124">
        <f>IF(C15="","",'Data Summary'!C33)</f>
      </c>
      <c r="D95" s="124">
        <f>IF(D15="","",'Data Summary'!D33)</f>
      </c>
      <c r="E95" s="125">
        <f>IF(E15="","",'Data Summary'!E33)</f>
      </c>
      <c r="F95" s="35"/>
      <c r="G95" s="42" t="s">
        <v>22</v>
      </c>
      <c r="H95" s="123">
        <f>IF(B15="","",'Data Summary'!H33)</f>
      </c>
      <c r="I95" s="124">
        <f>IF(C15="","",'Data Summary'!I33)</f>
      </c>
      <c r="J95" s="124">
        <f>IF(D15="","",'Data Summary'!J33)</f>
      </c>
      <c r="K95" s="125">
        <f>IF(E15="","",'Data Summary'!K33)</f>
      </c>
      <c r="L95" s="35"/>
      <c r="M95" s="18"/>
      <c r="N95" s="18"/>
    </row>
    <row r="96" spans="1:14" ht="15">
      <c r="A96" s="42" t="s">
        <v>23</v>
      </c>
      <c r="B96" s="126">
        <f>IF(B16="","",'Data Summary'!B34)</f>
      </c>
      <c r="C96" s="127">
        <f>IF(C16="","",'Data Summary'!C34)</f>
      </c>
      <c r="D96" s="127">
        <f>IF(D16="","",'Data Summary'!D34)</f>
      </c>
      <c r="E96" s="128">
        <f>IF(E16="","",'Data Summary'!E34)</f>
      </c>
      <c r="F96" s="35"/>
      <c r="G96" s="42" t="s">
        <v>23</v>
      </c>
      <c r="H96" s="126">
        <f>IF(B16="","",'Data Summary'!H34)</f>
      </c>
      <c r="I96" s="127">
        <f>IF(C16="","",'Data Summary'!I34)</f>
      </c>
      <c r="J96" s="127">
        <f>IF(D16="","",'Data Summary'!J34)</f>
      </c>
      <c r="K96" s="128">
        <f>IF(E16="","",'Data Summary'!K34)</f>
      </c>
      <c r="L96" s="35"/>
      <c r="M96" s="18"/>
      <c r="N96" s="18"/>
    </row>
    <row r="97" spans="1:14" ht="15">
      <c r="A97" s="42" t="s">
        <v>24</v>
      </c>
      <c r="B97" s="126">
        <f>IF(B17="","",'Data Summary'!B35)</f>
      </c>
      <c r="C97" s="127">
        <f>IF(C17="","",'Data Summary'!C35)</f>
      </c>
      <c r="D97" s="127">
        <f>IF(D17="","",'Data Summary'!D35)</f>
      </c>
      <c r="E97" s="128">
        <f>IF(E17="","",'Data Summary'!E35)</f>
      </c>
      <c r="F97" s="35"/>
      <c r="G97" s="42" t="s">
        <v>24</v>
      </c>
      <c r="H97" s="126">
        <f>IF(B17="","",'Data Summary'!H35)</f>
      </c>
      <c r="I97" s="127">
        <f>IF(C17="","",'Data Summary'!I35)</f>
      </c>
      <c r="J97" s="127">
        <f>IF(D17="","",'Data Summary'!J35)</f>
      </c>
      <c r="K97" s="128">
        <f>IF(E17="","",'Data Summary'!K35)</f>
      </c>
      <c r="L97" s="35"/>
      <c r="M97" s="18"/>
      <c r="N97" s="18"/>
    </row>
    <row r="98" spans="1:14" ht="15">
      <c r="A98" s="42" t="s">
        <v>25</v>
      </c>
      <c r="B98" s="126">
        <f>IF(B18="","",'Data Summary'!B36)</f>
      </c>
      <c r="C98" s="127">
        <f>IF(C18="","",'Data Summary'!C36)</f>
      </c>
      <c r="D98" s="127">
        <f>IF(D18="","",'Data Summary'!D36)</f>
      </c>
      <c r="E98" s="128">
        <f>IF(E18="","",'Data Summary'!E36)</f>
      </c>
      <c r="F98" s="35"/>
      <c r="G98" s="42" t="s">
        <v>25</v>
      </c>
      <c r="H98" s="126">
        <f>IF(B18="","",'Data Summary'!H36)</f>
      </c>
      <c r="I98" s="127">
        <f>IF(C18="","",'Data Summary'!I36)</f>
      </c>
      <c r="J98" s="127">
        <f>IF(D18="","",'Data Summary'!J36)</f>
      </c>
      <c r="K98" s="128">
        <f>IF(E18="","",'Data Summary'!K36)</f>
      </c>
      <c r="L98" s="35"/>
      <c r="M98" s="18"/>
      <c r="N98" s="18"/>
    </row>
    <row r="99" spans="1:14" ht="15">
      <c r="A99" s="42" t="s">
        <v>26</v>
      </c>
      <c r="B99" s="126">
        <f>IF(B19="","",'Data Summary'!B37)</f>
      </c>
      <c r="C99" s="127">
        <f>IF(C19="","",'Data Summary'!C37)</f>
      </c>
      <c r="D99" s="127">
        <f>IF(D19="","",'Data Summary'!D37)</f>
      </c>
      <c r="E99" s="128">
        <f>IF(E19="","",'Data Summary'!E37)</f>
      </c>
      <c r="F99" s="35"/>
      <c r="G99" s="42" t="s">
        <v>26</v>
      </c>
      <c r="H99" s="126">
        <f>IF(B19="","",'Data Summary'!H37)</f>
      </c>
      <c r="I99" s="127">
        <f>IF(C19="","",'Data Summary'!I37)</f>
      </c>
      <c r="J99" s="127">
        <f>IF(D19="","",'Data Summary'!J37)</f>
      </c>
      <c r="K99" s="128">
        <f>IF(E19="","",'Data Summary'!K37)</f>
      </c>
      <c r="L99" s="35"/>
      <c r="M99" s="18"/>
      <c r="N99" s="18"/>
    </row>
    <row r="100" spans="1:14" ht="15">
      <c r="A100" s="42" t="s">
        <v>27</v>
      </c>
      <c r="B100" s="126">
        <f>IF(B20="","",'Data Summary'!B38)</f>
      </c>
      <c r="C100" s="127">
        <f>IF(C20="","",'Data Summary'!C38)</f>
      </c>
      <c r="D100" s="127">
        <f>IF(D20="","",'Data Summary'!D38)</f>
      </c>
      <c r="E100" s="128">
        <f>IF(E20="","",'Data Summary'!E38)</f>
      </c>
      <c r="F100" s="35"/>
      <c r="G100" s="42" t="s">
        <v>27</v>
      </c>
      <c r="H100" s="126">
        <f>IF(B20="","",'Data Summary'!H38)</f>
      </c>
      <c r="I100" s="127">
        <f>IF(C20="","",'Data Summary'!I38)</f>
      </c>
      <c r="J100" s="127">
        <f>IF(D20="","",'Data Summary'!J38)</f>
      </c>
      <c r="K100" s="128">
        <f>IF(E20="","",'Data Summary'!K38)</f>
      </c>
      <c r="L100" s="35"/>
      <c r="M100" s="18"/>
      <c r="N100" s="18"/>
    </row>
    <row r="101" spans="1:14" ht="15">
      <c r="A101" s="42" t="s">
        <v>28</v>
      </c>
      <c r="B101" s="126">
        <f>IF(B21="","",'Data Summary'!B39)</f>
      </c>
      <c r="C101" s="127">
        <f>IF(C21="","",'Data Summary'!C39)</f>
      </c>
      <c r="D101" s="127">
        <f>IF(D21="","",'Data Summary'!D39)</f>
      </c>
      <c r="E101" s="128">
        <f>IF(E21="","",'Data Summary'!E39)</f>
      </c>
      <c r="F101" s="35"/>
      <c r="G101" s="42" t="s">
        <v>28</v>
      </c>
      <c r="H101" s="126">
        <f>IF(B21="","",'Data Summary'!H39)</f>
      </c>
      <c r="I101" s="127">
        <f>IF(C21="","",'Data Summary'!I39)</f>
      </c>
      <c r="J101" s="127">
        <f>IF(D21="","",'Data Summary'!J39)</f>
      </c>
      <c r="K101" s="128">
        <f>IF(E21="","",'Data Summary'!K39)</f>
      </c>
      <c r="L101" s="35"/>
      <c r="M101" s="18"/>
      <c r="N101" s="18"/>
    </row>
    <row r="102" spans="1:14" ht="15.75" thickBot="1">
      <c r="A102" s="42" t="s">
        <v>29</v>
      </c>
      <c r="B102" s="129">
        <f>IF(B22="","",'Data Summary'!B40)</f>
      </c>
      <c r="C102" s="130">
        <f>IF(C22="","",'Data Summary'!C40)</f>
      </c>
      <c r="D102" s="130">
        <f>IF(D22="","",'Data Summary'!D40)</f>
      </c>
      <c r="E102" s="131">
        <f>IF(E22="","",'Data Summary'!E40)</f>
      </c>
      <c r="F102" s="35"/>
      <c r="G102" s="42" t="s">
        <v>29</v>
      </c>
      <c r="H102" s="129">
        <f>IF(B22="","",'Data Summary'!H40)</f>
      </c>
      <c r="I102" s="130">
        <f>IF(C22="","",'Data Summary'!I40)</f>
      </c>
      <c r="J102" s="130">
        <f>IF(D22="","",'Data Summary'!J40)</f>
      </c>
      <c r="K102" s="131">
        <f>IF(E22="","",'Data Summary'!K40)</f>
      </c>
      <c r="L102" s="35"/>
      <c r="M102" s="18"/>
      <c r="N102" s="18"/>
    </row>
    <row r="103" spans="1:14" ht="1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18"/>
      <c r="N103" s="18"/>
    </row>
    <row r="104" spans="1:14" ht="15">
      <c r="A104" s="35"/>
      <c r="B104" s="83" t="s">
        <v>160</v>
      </c>
      <c r="C104" s="132">
        <f>IF(ISERR(AVERAGE(B95:E102)),"",(AVERAGE(B95:E102)))</f>
      </c>
      <c r="D104" s="16"/>
      <c r="E104" s="35"/>
      <c r="F104" s="35"/>
      <c r="G104" s="35"/>
      <c r="H104" s="83" t="s">
        <v>160</v>
      </c>
      <c r="I104" s="132">
        <f>IF(ISERR(AVERAGE(H95:K102)),"",(AVERAGE(H95:K102)))</f>
      </c>
      <c r="J104" s="16"/>
      <c r="K104" s="35"/>
      <c r="L104" s="35"/>
      <c r="M104" s="18"/>
      <c r="N104" s="18"/>
    </row>
    <row r="105" spans="1:14" s="135" customFormat="1" ht="15">
      <c r="A105" s="35"/>
      <c r="B105" s="42"/>
      <c r="C105" s="133"/>
      <c r="D105" s="35"/>
      <c r="E105" s="35"/>
      <c r="F105" s="35"/>
      <c r="G105" s="35"/>
      <c r="H105" s="83"/>
      <c r="I105" s="35"/>
      <c r="J105" s="99"/>
      <c r="K105" s="99"/>
      <c r="L105" s="35"/>
      <c r="M105" s="134"/>
      <c r="N105" s="134"/>
    </row>
    <row r="106" spans="1:14" s="135" customFormat="1" ht="1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136"/>
      <c r="M106" s="134"/>
      <c r="N106" s="134"/>
    </row>
    <row r="107" spans="1:14" s="135" customFormat="1" ht="21">
      <c r="A107" s="35"/>
      <c r="B107" s="122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134"/>
      <c r="N107" s="134"/>
    </row>
    <row r="108" spans="1:14" s="135" customFormat="1" ht="1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134"/>
      <c r="N108" s="134"/>
    </row>
    <row r="109" spans="1:14" s="135" customFormat="1" ht="15.75" thickBot="1">
      <c r="A109" s="35"/>
      <c r="B109" s="35"/>
      <c r="C109" s="34"/>
      <c r="D109" s="42"/>
      <c r="E109" s="42"/>
      <c r="F109" s="42"/>
      <c r="G109" s="42"/>
      <c r="H109" s="42"/>
      <c r="I109" s="42"/>
      <c r="J109" s="35"/>
      <c r="K109" s="35"/>
      <c r="L109" s="35"/>
      <c r="M109" s="134"/>
      <c r="N109" s="134"/>
    </row>
    <row r="110" spans="1:14" s="135" customFormat="1" ht="15">
      <c r="A110" s="86"/>
      <c r="B110" s="40"/>
      <c r="C110" s="87"/>
      <c r="D110" s="280"/>
      <c r="E110" s="280"/>
      <c r="F110" s="280"/>
      <c r="G110" s="280"/>
      <c r="H110" s="280"/>
      <c r="I110" s="280"/>
      <c r="J110" s="87"/>
      <c r="K110" s="87"/>
      <c r="L110" s="88"/>
      <c r="M110" s="134"/>
      <c r="N110" s="134"/>
    </row>
    <row r="111" spans="1:14" s="135" customFormat="1" ht="21">
      <c r="A111" s="221"/>
      <c r="B111" s="42"/>
      <c r="C111" s="35"/>
      <c r="D111" s="99"/>
      <c r="E111" s="139"/>
      <c r="F111" s="281" t="s">
        <v>240</v>
      </c>
      <c r="G111" s="99"/>
      <c r="H111" s="99"/>
      <c r="I111" s="99"/>
      <c r="J111" s="35"/>
      <c r="K111" s="35"/>
      <c r="L111" s="119"/>
      <c r="M111" s="134"/>
      <c r="N111" s="134"/>
    </row>
    <row r="112" spans="1:14" s="135" customFormat="1" ht="15.75" thickBot="1">
      <c r="A112" s="221"/>
      <c r="B112" s="42"/>
      <c r="C112" s="35"/>
      <c r="D112" s="99"/>
      <c r="E112" s="99"/>
      <c r="F112" s="99"/>
      <c r="G112" s="99"/>
      <c r="H112" s="99"/>
      <c r="I112" s="99"/>
      <c r="J112" s="35"/>
      <c r="K112" s="35"/>
      <c r="L112" s="119"/>
      <c r="M112" s="134"/>
      <c r="N112" s="134"/>
    </row>
    <row r="113" spans="1:14" s="135" customFormat="1" ht="15">
      <c r="A113" s="283"/>
      <c r="B113" s="284"/>
      <c r="C113" s="285"/>
      <c r="D113" s="286"/>
      <c r="E113" s="286"/>
      <c r="F113" s="286"/>
      <c r="G113" s="286"/>
      <c r="H113" s="286"/>
      <c r="I113" s="286"/>
      <c r="J113" s="285"/>
      <c r="K113" s="285"/>
      <c r="L113" s="287"/>
      <c r="M113" s="134"/>
      <c r="N113" s="134"/>
    </row>
    <row r="114" spans="1:14" s="135" customFormat="1" ht="15">
      <c r="A114" s="288"/>
      <c r="B114" s="289"/>
      <c r="C114" s="290"/>
      <c r="D114" s="291"/>
      <c r="E114" s="291"/>
      <c r="F114" s="291"/>
      <c r="G114" s="291"/>
      <c r="H114" s="291"/>
      <c r="I114" s="291"/>
      <c r="J114" s="290"/>
      <c r="K114" s="290"/>
      <c r="L114" s="292"/>
      <c r="M114" s="134"/>
      <c r="N114" s="134"/>
    </row>
    <row r="115" spans="1:14" s="135" customFormat="1" ht="15">
      <c r="A115" s="288"/>
      <c r="B115" s="289"/>
      <c r="C115" s="290"/>
      <c r="D115" s="291"/>
      <c r="E115" s="291"/>
      <c r="F115" s="291"/>
      <c r="G115" s="291"/>
      <c r="H115" s="291"/>
      <c r="I115" s="291"/>
      <c r="J115" s="290"/>
      <c r="K115" s="290"/>
      <c r="L115" s="292"/>
      <c r="M115" s="134"/>
      <c r="N115" s="134"/>
    </row>
    <row r="116" spans="1:14" s="135" customFormat="1" ht="15">
      <c r="A116" s="288"/>
      <c r="B116" s="290"/>
      <c r="C116" s="290"/>
      <c r="D116" s="290"/>
      <c r="E116" s="290"/>
      <c r="F116" s="290"/>
      <c r="G116" s="290"/>
      <c r="H116" s="290"/>
      <c r="I116" s="290"/>
      <c r="J116" s="290"/>
      <c r="K116" s="290"/>
      <c r="L116" s="292"/>
      <c r="M116" s="134"/>
      <c r="N116" s="134"/>
    </row>
    <row r="117" spans="1:12" s="135" customFormat="1" ht="15">
      <c r="A117" s="288"/>
      <c r="B117" s="290"/>
      <c r="C117" s="290"/>
      <c r="D117" s="290"/>
      <c r="E117" s="290"/>
      <c r="F117" s="290"/>
      <c r="G117" s="290"/>
      <c r="H117" s="290"/>
      <c r="I117" s="290"/>
      <c r="J117" s="290"/>
      <c r="K117" s="290"/>
      <c r="L117" s="292"/>
    </row>
    <row r="118" spans="1:12" s="135" customFormat="1" ht="15">
      <c r="A118" s="288"/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  <c r="L118" s="292"/>
    </row>
    <row r="119" spans="1:12" s="135" customFormat="1" ht="15">
      <c r="A119" s="288"/>
      <c r="B119" s="290"/>
      <c r="C119" s="290"/>
      <c r="D119" s="290"/>
      <c r="E119" s="290"/>
      <c r="F119" s="290"/>
      <c r="G119" s="290"/>
      <c r="H119" s="290"/>
      <c r="I119" s="290"/>
      <c r="J119" s="290"/>
      <c r="K119" s="290"/>
      <c r="L119" s="292"/>
    </row>
    <row r="120" spans="1:12" s="135" customFormat="1" ht="15">
      <c r="A120" s="288"/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  <c r="L120" s="292"/>
    </row>
    <row r="121" spans="1:12" s="135" customFormat="1" ht="15">
      <c r="A121" s="288"/>
      <c r="B121" s="290"/>
      <c r="C121" s="290"/>
      <c r="D121" s="290"/>
      <c r="E121" s="290"/>
      <c r="F121" s="290"/>
      <c r="G121" s="290"/>
      <c r="H121" s="290"/>
      <c r="I121" s="290"/>
      <c r="J121" s="290"/>
      <c r="K121" s="290"/>
      <c r="L121" s="292"/>
    </row>
    <row r="122" spans="1:12" ht="12.75">
      <c r="A122" s="293"/>
      <c r="B122" s="294"/>
      <c r="C122" s="294"/>
      <c r="D122" s="294"/>
      <c r="E122" s="294"/>
      <c r="F122" s="294"/>
      <c r="G122" s="294"/>
      <c r="H122" s="294"/>
      <c r="I122" s="294"/>
      <c r="J122" s="294"/>
      <c r="K122" s="294"/>
      <c r="L122" s="295"/>
    </row>
    <row r="123" spans="1:12" ht="12.75">
      <c r="A123" s="293"/>
      <c r="B123" s="294"/>
      <c r="C123" s="294"/>
      <c r="D123" s="294"/>
      <c r="E123" s="294"/>
      <c r="F123" s="294"/>
      <c r="G123" s="294"/>
      <c r="H123" s="294"/>
      <c r="I123" s="294"/>
      <c r="J123" s="294"/>
      <c r="K123" s="294"/>
      <c r="L123" s="295"/>
    </row>
    <row r="124" spans="1:12" ht="12.75">
      <c r="A124" s="293"/>
      <c r="B124" s="294"/>
      <c r="C124" s="294"/>
      <c r="D124" s="294"/>
      <c r="E124" s="294"/>
      <c r="F124" s="294"/>
      <c r="G124" s="294"/>
      <c r="H124" s="294"/>
      <c r="I124" s="294"/>
      <c r="J124" s="294"/>
      <c r="K124" s="294"/>
      <c r="L124" s="295"/>
    </row>
    <row r="125" spans="1:12" ht="12.75">
      <c r="A125" s="293"/>
      <c r="B125" s="294"/>
      <c r="C125" s="294"/>
      <c r="D125" s="294"/>
      <c r="E125" s="294"/>
      <c r="F125" s="294"/>
      <c r="G125" s="294"/>
      <c r="H125" s="294"/>
      <c r="I125" s="294"/>
      <c r="J125" s="294"/>
      <c r="K125" s="294"/>
      <c r="L125" s="295"/>
    </row>
    <row r="126" spans="1:12" ht="12.75">
      <c r="A126" s="293"/>
      <c r="B126" s="294"/>
      <c r="C126" s="294"/>
      <c r="D126" s="294"/>
      <c r="E126" s="294"/>
      <c r="F126" s="294"/>
      <c r="G126" s="294"/>
      <c r="H126" s="294"/>
      <c r="I126" s="294"/>
      <c r="J126" s="294"/>
      <c r="K126" s="294"/>
      <c r="L126" s="295"/>
    </row>
    <row r="127" spans="1:12" ht="12.75">
      <c r="A127" s="293"/>
      <c r="B127" s="294"/>
      <c r="C127" s="294"/>
      <c r="D127" s="294"/>
      <c r="E127" s="294"/>
      <c r="F127" s="294"/>
      <c r="G127" s="294"/>
      <c r="H127" s="294"/>
      <c r="I127" s="294"/>
      <c r="J127" s="294"/>
      <c r="K127" s="294"/>
      <c r="L127" s="295"/>
    </row>
    <row r="128" spans="1:12" ht="12.75">
      <c r="A128" s="293"/>
      <c r="B128" s="294"/>
      <c r="C128" s="294"/>
      <c r="D128" s="294"/>
      <c r="E128" s="294"/>
      <c r="F128" s="294"/>
      <c r="G128" s="294"/>
      <c r="H128" s="294"/>
      <c r="I128" s="294"/>
      <c r="J128" s="294"/>
      <c r="K128" s="294"/>
      <c r="L128" s="295"/>
    </row>
    <row r="129" spans="1:12" ht="12.75">
      <c r="A129" s="293"/>
      <c r="B129" s="294"/>
      <c r="C129" s="294"/>
      <c r="D129" s="294"/>
      <c r="E129" s="294"/>
      <c r="F129" s="294"/>
      <c r="G129" s="294"/>
      <c r="H129" s="294"/>
      <c r="I129" s="294"/>
      <c r="J129" s="294"/>
      <c r="K129" s="294"/>
      <c r="L129" s="295"/>
    </row>
    <row r="130" spans="1:12" ht="12.75">
      <c r="A130" s="293"/>
      <c r="B130" s="294"/>
      <c r="C130" s="294"/>
      <c r="D130" s="294"/>
      <c r="E130" s="294"/>
      <c r="F130" s="294"/>
      <c r="G130" s="294"/>
      <c r="H130" s="294"/>
      <c r="I130" s="294"/>
      <c r="J130" s="294"/>
      <c r="K130" s="294"/>
      <c r="L130" s="295"/>
    </row>
    <row r="131" spans="1:12" ht="12.75">
      <c r="A131" s="293"/>
      <c r="B131" s="294"/>
      <c r="C131" s="294"/>
      <c r="D131" s="294"/>
      <c r="E131" s="294"/>
      <c r="F131" s="294"/>
      <c r="G131" s="294"/>
      <c r="H131" s="294"/>
      <c r="I131" s="294"/>
      <c r="J131" s="294"/>
      <c r="K131" s="294"/>
      <c r="L131" s="295"/>
    </row>
    <row r="132" spans="1:12" ht="12.75">
      <c r="A132" s="293"/>
      <c r="B132" s="294"/>
      <c r="C132" s="294"/>
      <c r="D132" s="294"/>
      <c r="E132" s="294"/>
      <c r="F132" s="294"/>
      <c r="G132" s="294"/>
      <c r="H132" s="294"/>
      <c r="I132" s="294"/>
      <c r="J132" s="294"/>
      <c r="K132" s="294"/>
      <c r="L132" s="295"/>
    </row>
    <row r="133" spans="1:12" ht="12.75">
      <c r="A133" s="293"/>
      <c r="B133" s="294"/>
      <c r="C133" s="294"/>
      <c r="D133" s="294"/>
      <c r="E133" s="294"/>
      <c r="F133" s="294"/>
      <c r="G133" s="294"/>
      <c r="H133" s="294"/>
      <c r="I133" s="294"/>
      <c r="J133" s="294"/>
      <c r="K133" s="294"/>
      <c r="L133" s="295"/>
    </row>
    <row r="134" spans="1:12" ht="12.75">
      <c r="A134" s="293"/>
      <c r="B134" s="294"/>
      <c r="C134" s="294"/>
      <c r="D134" s="294"/>
      <c r="E134" s="294"/>
      <c r="F134" s="294"/>
      <c r="G134" s="294"/>
      <c r="H134" s="294"/>
      <c r="I134" s="294"/>
      <c r="J134" s="294"/>
      <c r="K134" s="294"/>
      <c r="L134" s="295"/>
    </row>
    <row r="135" spans="1:12" ht="12.75">
      <c r="A135" s="293"/>
      <c r="B135" s="294"/>
      <c r="C135" s="294"/>
      <c r="D135" s="294"/>
      <c r="E135" s="294"/>
      <c r="F135" s="294"/>
      <c r="G135" s="294"/>
      <c r="H135" s="294"/>
      <c r="I135" s="294"/>
      <c r="J135" s="294"/>
      <c r="K135" s="294"/>
      <c r="L135" s="295"/>
    </row>
    <row r="136" spans="1:12" ht="12.75">
      <c r="A136" s="293"/>
      <c r="B136" s="294"/>
      <c r="C136" s="294"/>
      <c r="D136" s="294"/>
      <c r="E136" s="294"/>
      <c r="F136" s="294"/>
      <c r="G136" s="294"/>
      <c r="H136" s="294"/>
      <c r="I136" s="294"/>
      <c r="J136" s="294"/>
      <c r="K136" s="294"/>
      <c r="L136" s="295"/>
    </row>
    <row r="137" spans="1:12" ht="12.75">
      <c r="A137" s="293"/>
      <c r="B137" s="294"/>
      <c r="C137" s="294"/>
      <c r="D137" s="294"/>
      <c r="E137" s="294"/>
      <c r="F137" s="294"/>
      <c r="G137" s="294"/>
      <c r="H137" s="294"/>
      <c r="I137" s="294"/>
      <c r="J137" s="294"/>
      <c r="K137" s="294"/>
      <c r="L137" s="295"/>
    </row>
    <row r="138" spans="1:12" ht="12.75">
      <c r="A138" s="293"/>
      <c r="B138" s="294"/>
      <c r="C138" s="294"/>
      <c r="D138" s="294"/>
      <c r="E138" s="294"/>
      <c r="F138" s="294"/>
      <c r="G138" s="294"/>
      <c r="H138" s="294"/>
      <c r="I138" s="294"/>
      <c r="J138" s="294"/>
      <c r="K138" s="294"/>
      <c r="L138" s="295"/>
    </row>
    <row r="139" spans="1:12" ht="12.75">
      <c r="A139" s="293"/>
      <c r="B139" s="294"/>
      <c r="C139" s="294"/>
      <c r="D139" s="294"/>
      <c r="E139" s="294"/>
      <c r="F139" s="294"/>
      <c r="G139" s="294"/>
      <c r="H139" s="294"/>
      <c r="I139" s="294"/>
      <c r="J139" s="294"/>
      <c r="K139" s="294"/>
      <c r="L139" s="295"/>
    </row>
    <row r="140" spans="1:12" ht="12.75">
      <c r="A140" s="293"/>
      <c r="B140" s="294"/>
      <c r="C140" s="294"/>
      <c r="D140" s="294"/>
      <c r="E140" s="294"/>
      <c r="F140" s="294"/>
      <c r="G140" s="294"/>
      <c r="H140" s="294"/>
      <c r="I140" s="294"/>
      <c r="J140" s="294"/>
      <c r="K140" s="294"/>
      <c r="L140" s="295"/>
    </row>
    <row r="141" spans="1:12" ht="12.75">
      <c r="A141" s="293"/>
      <c r="B141" s="294"/>
      <c r="C141" s="294"/>
      <c r="D141" s="294"/>
      <c r="E141" s="294"/>
      <c r="F141" s="294"/>
      <c r="G141" s="294"/>
      <c r="H141" s="294"/>
      <c r="I141" s="294"/>
      <c r="J141" s="294"/>
      <c r="K141" s="294"/>
      <c r="L141" s="295"/>
    </row>
    <row r="142" spans="1:12" ht="12.75">
      <c r="A142" s="293"/>
      <c r="B142" s="294"/>
      <c r="C142" s="294"/>
      <c r="D142" s="294"/>
      <c r="E142" s="294"/>
      <c r="F142" s="294"/>
      <c r="G142" s="294"/>
      <c r="H142" s="294"/>
      <c r="I142" s="294"/>
      <c r="J142" s="294"/>
      <c r="K142" s="294"/>
      <c r="L142" s="295"/>
    </row>
    <row r="143" spans="1:12" ht="12.75">
      <c r="A143" s="293"/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  <c r="L143" s="295"/>
    </row>
    <row r="144" spans="1:12" ht="12.75">
      <c r="A144" s="293"/>
      <c r="B144" s="294"/>
      <c r="C144" s="294"/>
      <c r="D144" s="294"/>
      <c r="E144" s="294"/>
      <c r="F144" s="294"/>
      <c r="G144" s="294"/>
      <c r="H144" s="294"/>
      <c r="I144" s="294"/>
      <c r="J144" s="294"/>
      <c r="K144" s="294"/>
      <c r="L144" s="295"/>
    </row>
    <row r="145" spans="1:12" ht="12.75">
      <c r="A145" s="293"/>
      <c r="B145" s="294"/>
      <c r="C145" s="294"/>
      <c r="D145" s="294"/>
      <c r="E145" s="294"/>
      <c r="F145" s="294"/>
      <c r="G145" s="294"/>
      <c r="H145" s="294"/>
      <c r="I145" s="294"/>
      <c r="J145" s="294"/>
      <c r="K145" s="294"/>
      <c r="L145" s="295"/>
    </row>
    <row r="146" spans="1:12" ht="12.75">
      <c r="A146" s="293"/>
      <c r="B146" s="294"/>
      <c r="C146" s="294"/>
      <c r="D146" s="294"/>
      <c r="E146" s="294"/>
      <c r="F146" s="294"/>
      <c r="G146" s="294"/>
      <c r="H146" s="294"/>
      <c r="I146" s="294"/>
      <c r="J146" s="294"/>
      <c r="K146" s="294"/>
      <c r="L146" s="295"/>
    </row>
    <row r="147" spans="1:12" ht="12.75">
      <c r="A147" s="293"/>
      <c r="B147" s="294"/>
      <c r="C147" s="294"/>
      <c r="D147" s="294"/>
      <c r="E147" s="294"/>
      <c r="F147" s="294"/>
      <c r="G147" s="294"/>
      <c r="H147" s="294"/>
      <c r="I147" s="294"/>
      <c r="J147" s="294"/>
      <c r="K147" s="294"/>
      <c r="L147" s="295"/>
    </row>
    <row r="148" spans="1:12" ht="12.75">
      <c r="A148" s="293"/>
      <c r="B148" s="294"/>
      <c r="C148" s="294"/>
      <c r="D148" s="294"/>
      <c r="E148" s="294"/>
      <c r="F148" s="294"/>
      <c r="G148" s="294"/>
      <c r="H148" s="294"/>
      <c r="I148" s="294"/>
      <c r="J148" s="294"/>
      <c r="K148" s="294"/>
      <c r="L148" s="295"/>
    </row>
    <row r="149" spans="1:12" ht="12.75">
      <c r="A149" s="293"/>
      <c r="B149" s="294"/>
      <c r="C149" s="294"/>
      <c r="D149" s="294"/>
      <c r="E149" s="294"/>
      <c r="F149" s="294"/>
      <c r="G149" s="294"/>
      <c r="H149" s="294"/>
      <c r="I149" s="294"/>
      <c r="J149" s="294"/>
      <c r="K149" s="294"/>
      <c r="L149" s="295"/>
    </row>
    <row r="150" spans="1:12" ht="12.75">
      <c r="A150" s="293"/>
      <c r="B150" s="294"/>
      <c r="C150" s="294"/>
      <c r="D150" s="294"/>
      <c r="E150" s="294"/>
      <c r="F150" s="294"/>
      <c r="G150" s="294"/>
      <c r="H150" s="294"/>
      <c r="I150" s="294"/>
      <c r="J150" s="294"/>
      <c r="K150" s="294"/>
      <c r="L150" s="295"/>
    </row>
    <row r="151" spans="1:12" ht="12.75">
      <c r="A151" s="293"/>
      <c r="B151" s="294"/>
      <c r="C151" s="294"/>
      <c r="D151" s="294"/>
      <c r="E151" s="294"/>
      <c r="F151" s="294"/>
      <c r="G151" s="294"/>
      <c r="H151" s="294"/>
      <c r="I151" s="294"/>
      <c r="J151" s="294"/>
      <c r="K151" s="294"/>
      <c r="L151" s="295"/>
    </row>
    <row r="152" spans="1:12" ht="12.75">
      <c r="A152" s="293"/>
      <c r="B152" s="294"/>
      <c r="C152" s="294"/>
      <c r="D152" s="294"/>
      <c r="E152" s="294"/>
      <c r="F152" s="294"/>
      <c r="G152" s="294"/>
      <c r="H152" s="294"/>
      <c r="I152" s="294"/>
      <c r="J152" s="294"/>
      <c r="K152" s="294"/>
      <c r="L152" s="295"/>
    </row>
    <row r="153" spans="1:12" ht="12.75">
      <c r="A153" s="293"/>
      <c r="B153" s="294"/>
      <c r="C153" s="294"/>
      <c r="D153" s="294"/>
      <c r="E153" s="294"/>
      <c r="F153" s="294"/>
      <c r="G153" s="294"/>
      <c r="H153" s="294"/>
      <c r="I153" s="294"/>
      <c r="J153" s="294"/>
      <c r="K153" s="294"/>
      <c r="L153" s="295"/>
    </row>
    <row r="154" spans="1:12" ht="12.75">
      <c r="A154" s="293"/>
      <c r="B154" s="294"/>
      <c r="C154" s="294"/>
      <c r="D154" s="294"/>
      <c r="E154" s="294"/>
      <c r="F154" s="294"/>
      <c r="G154" s="294"/>
      <c r="H154" s="294"/>
      <c r="I154" s="294"/>
      <c r="J154" s="294"/>
      <c r="K154" s="294"/>
      <c r="L154" s="295"/>
    </row>
    <row r="155" spans="1:12" ht="12.75">
      <c r="A155" s="293"/>
      <c r="B155" s="294"/>
      <c r="C155" s="294"/>
      <c r="D155" s="294"/>
      <c r="E155" s="294"/>
      <c r="F155" s="294"/>
      <c r="G155" s="294"/>
      <c r="H155" s="294"/>
      <c r="I155" s="294"/>
      <c r="J155" s="294"/>
      <c r="K155" s="294"/>
      <c r="L155" s="295"/>
    </row>
    <row r="156" spans="1:12" ht="12.75">
      <c r="A156" s="293"/>
      <c r="B156" s="294"/>
      <c r="C156" s="294"/>
      <c r="D156" s="294"/>
      <c r="E156" s="294"/>
      <c r="F156" s="294"/>
      <c r="G156" s="294"/>
      <c r="H156" s="294"/>
      <c r="I156" s="294"/>
      <c r="J156" s="294"/>
      <c r="K156" s="294"/>
      <c r="L156" s="295"/>
    </row>
    <row r="157" spans="1:12" ht="12.75">
      <c r="A157" s="293"/>
      <c r="B157" s="294"/>
      <c r="C157" s="294"/>
      <c r="D157" s="294"/>
      <c r="E157" s="294"/>
      <c r="F157" s="294"/>
      <c r="G157" s="294"/>
      <c r="H157" s="294"/>
      <c r="I157" s="294"/>
      <c r="J157" s="294"/>
      <c r="K157" s="294"/>
      <c r="L157" s="295"/>
    </row>
    <row r="158" spans="1:12" ht="12.75">
      <c r="A158" s="293"/>
      <c r="B158" s="294"/>
      <c r="C158" s="294"/>
      <c r="D158" s="294"/>
      <c r="E158" s="294"/>
      <c r="F158" s="294"/>
      <c r="G158" s="294"/>
      <c r="H158" s="294"/>
      <c r="I158" s="294"/>
      <c r="J158" s="294"/>
      <c r="K158" s="294"/>
      <c r="L158" s="295"/>
    </row>
    <row r="159" spans="1:12" ht="12.75">
      <c r="A159" s="293"/>
      <c r="B159" s="294"/>
      <c r="C159" s="294"/>
      <c r="D159" s="294"/>
      <c r="E159" s="294"/>
      <c r="F159" s="294"/>
      <c r="G159" s="294"/>
      <c r="H159" s="294"/>
      <c r="I159" s="294"/>
      <c r="J159" s="294"/>
      <c r="K159" s="294"/>
      <c r="L159" s="295"/>
    </row>
    <row r="160" spans="1:12" ht="12.75">
      <c r="A160" s="293"/>
      <c r="B160" s="294"/>
      <c r="C160" s="294"/>
      <c r="D160" s="294"/>
      <c r="E160" s="294"/>
      <c r="F160" s="294"/>
      <c r="G160" s="294"/>
      <c r="H160" s="294"/>
      <c r="I160" s="294"/>
      <c r="J160" s="294"/>
      <c r="K160" s="294"/>
      <c r="L160" s="295"/>
    </row>
    <row r="161" spans="1:12" ht="12.75">
      <c r="A161" s="293"/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  <c r="L161" s="295"/>
    </row>
    <row r="162" spans="1:12" ht="12.75">
      <c r="A162" s="293"/>
      <c r="B162" s="294"/>
      <c r="C162" s="294"/>
      <c r="D162" s="294"/>
      <c r="E162" s="294"/>
      <c r="F162" s="294"/>
      <c r="G162" s="294"/>
      <c r="H162" s="294"/>
      <c r="I162" s="294"/>
      <c r="J162" s="294"/>
      <c r="K162" s="294"/>
      <c r="L162" s="295"/>
    </row>
    <row r="163" spans="1:12" ht="12.75">
      <c r="A163" s="293"/>
      <c r="B163" s="294"/>
      <c r="C163" s="294"/>
      <c r="D163" s="294"/>
      <c r="E163" s="294"/>
      <c r="F163" s="294"/>
      <c r="G163" s="294"/>
      <c r="H163" s="294"/>
      <c r="I163" s="294"/>
      <c r="J163" s="294"/>
      <c r="K163" s="294"/>
      <c r="L163" s="295"/>
    </row>
    <row r="164" spans="1:12" ht="12.75">
      <c r="A164" s="293"/>
      <c r="B164" s="294"/>
      <c r="C164" s="294"/>
      <c r="D164" s="294"/>
      <c r="E164" s="294"/>
      <c r="F164" s="294"/>
      <c r="G164" s="294"/>
      <c r="H164" s="294"/>
      <c r="I164" s="294"/>
      <c r="J164" s="294"/>
      <c r="K164" s="294"/>
      <c r="L164" s="295"/>
    </row>
    <row r="165" spans="1:12" ht="12.75">
      <c r="A165" s="293"/>
      <c r="B165" s="294"/>
      <c r="C165" s="294"/>
      <c r="D165" s="294"/>
      <c r="E165" s="294"/>
      <c r="F165" s="294"/>
      <c r="G165" s="294"/>
      <c r="H165" s="294"/>
      <c r="I165" s="294"/>
      <c r="J165" s="294"/>
      <c r="K165" s="294"/>
      <c r="L165" s="295"/>
    </row>
    <row r="166" spans="1:12" ht="12.75">
      <c r="A166" s="293"/>
      <c r="B166" s="294"/>
      <c r="C166" s="294"/>
      <c r="D166" s="294"/>
      <c r="E166" s="294"/>
      <c r="F166" s="294"/>
      <c r="G166" s="294"/>
      <c r="H166" s="294"/>
      <c r="I166" s="294"/>
      <c r="J166" s="294"/>
      <c r="K166" s="294"/>
      <c r="L166" s="295"/>
    </row>
    <row r="167" spans="1:12" ht="12.75">
      <c r="A167" s="293"/>
      <c r="B167" s="294"/>
      <c r="C167" s="294"/>
      <c r="D167" s="294"/>
      <c r="E167" s="294"/>
      <c r="F167" s="294"/>
      <c r="G167" s="294"/>
      <c r="H167" s="294"/>
      <c r="I167" s="294"/>
      <c r="J167" s="294"/>
      <c r="K167" s="294"/>
      <c r="L167" s="295"/>
    </row>
    <row r="168" spans="1:12" ht="12.75">
      <c r="A168" s="293"/>
      <c r="B168" s="294"/>
      <c r="C168" s="294"/>
      <c r="D168" s="294"/>
      <c r="E168" s="294"/>
      <c r="F168" s="294"/>
      <c r="G168" s="294"/>
      <c r="H168" s="294"/>
      <c r="I168" s="294"/>
      <c r="J168" s="294"/>
      <c r="K168" s="294"/>
      <c r="L168" s="295"/>
    </row>
    <row r="169" spans="1:12" ht="12.75">
      <c r="A169" s="293"/>
      <c r="B169" s="294"/>
      <c r="C169" s="294"/>
      <c r="D169" s="294"/>
      <c r="E169" s="294"/>
      <c r="F169" s="294"/>
      <c r="G169" s="294"/>
      <c r="H169" s="294"/>
      <c r="I169" s="294"/>
      <c r="J169" s="294"/>
      <c r="K169" s="294"/>
      <c r="L169" s="295"/>
    </row>
    <row r="170" spans="1:12" ht="12.75">
      <c r="A170" s="293"/>
      <c r="B170" s="294"/>
      <c r="C170" s="294"/>
      <c r="D170" s="294"/>
      <c r="E170" s="294"/>
      <c r="F170" s="294"/>
      <c r="G170" s="294"/>
      <c r="H170" s="294"/>
      <c r="I170" s="294"/>
      <c r="J170" s="294"/>
      <c r="K170" s="294"/>
      <c r="L170" s="295"/>
    </row>
    <row r="171" spans="1:12" ht="12.75">
      <c r="A171" s="293"/>
      <c r="B171" s="294"/>
      <c r="C171" s="294"/>
      <c r="D171" s="294"/>
      <c r="E171" s="294"/>
      <c r="F171" s="294"/>
      <c r="G171" s="294"/>
      <c r="H171" s="294"/>
      <c r="I171" s="294"/>
      <c r="J171" s="294"/>
      <c r="K171" s="294"/>
      <c r="L171" s="295"/>
    </row>
    <row r="172" spans="1:12" ht="12.75">
      <c r="A172" s="293"/>
      <c r="B172" s="294"/>
      <c r="C172" s="294"/>
      <c r="D172" s="294"/>
      <c r="E172" s="294"/>
      <c r="F172" s="294"/>
      <c r="G172" s="294"/>
      <c r="H172" s="294"/>
      <c r="I172" s="294"/>
      <c r="J172" s="294"/>
      <c r="K172" s="294"/>
      <c r="L172" s="295"/>
    </row>
    <row r="173" spans="1:12" ht="12.75">
      <c r="A173" s="293"/>
      <c r="B173" s="294"/>
      <c r="C173" s="294"/>
      <c r="D173" s="294"/>
      <c r="E173" s="294"/>
      <c r="F173" s="294"/>
      <c r="G173" s="294"/>
      <c r="H173" s="294"/>
      <c r="I173" s="294"/>
      <c r="J173" s="294"/>
      <c r="K173" s="294"/>
      <c r="L173" s="295"/>
    </row>
    <row r="174" spans="1:12" ht="12.75">
      <c r="A174" s="293"/>
      <c r="B174" s="294"/>
      <c r="C174" s="294"/>
      <c r="D174" s="294"/>
      <c r="E174" s="294"/>
      <c r="F174" s="294"/>
      <c r="G174" s="294"/>
      <c r="H174" s="294"/>
      <c r="I174" s="294"/>
      <c r="J174" s="294"/>
      <c r="K174" s="294"/>
      <c r="L174" s="295"/>
    </row>
    <row r="175" spans="1:12" ht="12.75">
      <c r="A175" s="293"/>
      <c r="B175" s="294"/>
      <c r="C175" s="294"/>
      <c r="D175" s="294"/>
      <c r="E175" s="294"/>
      <c r="F175" s="294"/>
      <c r="G175" s="294"/>
      <c r="H175" s="294"/>
      <c r="I175" s="294"/>
      <c r="J175" s="294"/>
      <c r="K175" s="294"/>
      <c r="L175" s="295"/>
    </row>
    <row r="176" spans="1:12" ht="12.75">
      <c r="A176" s="293"/>
      <c r="B176" s="294"/>
      <c r="C176" s="294"/>
      <c r="D176" s="294"/>
      <c r="E176" s="294"/>
      <c r="F176" s="294"/>
      <c r="G176" s="294"/>
      <c r="H176" s="294"/>
      <c r="I176" s="294"/>
      <c r="J176" s="294"/>
      <c r="K176" s="294"/>
      <c r="L176" s="295"/>
    </row>
    <row r="177" spans="1:12" ht="12.75">
      <c r="A177" s="293"/>
      <c r="B177" s="294"/>
      <c r="C177" s="294"/>
      <c r="D177" s="294"/>
      <c r="E177" s="294"/>
      <c r="F177" s="294"/>
      <c r="G177" s="294"/>
      <c r="H177" s="294"/>
      <c r="I177" s="294"/>
      <c r="J177" s="294"/>
      <c r="K177" s="294"/>
      <c r="L177" s="295"/>
    </row>
    <row r="178" spans="1:12" ht="12.75">
      <c r="A178" s="293"/>
      <c r="B178" s="294"/>
      <c r="C178" s="294"/>
      <c r="D178" s="294"/>
      <c r="E178" s="294"/>
      <c r="F178" s="294"/>
      <c r="G178" s="294"/>
      <c r="H178" s="294"/>
      <c r="I178" s="294"/>
      <c r="J178" s="294"/>
      <c r="K178" s="294"/>
      <c r="L178" s="295"/>
    </row>
    <row r="179" spans="1:12" ht="12.75">
      <c r="A179" s="293"/>
      <c r="B179" s="294"/>
      <c r="C179" s="294"/>
      <c r="D179" s="294"/>
      <c r="E179" s="294"/>
      <c r="F179" s="294"/>
      <c r="G179" s="294"/>
      <c r="H179" s="294"/>
      <c r="I179" s="294"/>
      <c r="J179" s="294"/>
      <c r="K179" s="294"/>
      <c r="L179" s="295"/>
    </row>
    <row r="180" spans="1:12" ht="12.75">
      <c r="A180" s="293"/>
      <c r="B180" s="294"/>
      <c r="C180" s="294"/>
      <c r="D180" s="294"/>
      <c r="E180" s="294"/>
      <c r="F180" s="294"/>
      <c r="G180" s="294"/>
      <c r="H180" s="294"/>
      <c r="I180" s="294"/>
      <c r="J180" s="294"/>
      <c r="K180" s="294"/>
      <c r="L180" s="295"/>
    </row>
    <row r="181" spans="1:12" ht="13.5" thickBot="1">
      <c r="A181" s="296"/>
      <c r="B181" s="297"/>
      <c r="C181" s="297"/>
      <c r="D181" s="297"/>
      <c r="E181" s="297"/>
      <c r="F181" s="297"/>
      <c r="G181" s="297"/>
      <c r="H181" s="297"/>
      <c r="I181" s="297"/>
      <c r="J181" s="297"/>
      <c r="K181" s="297"/>
      <c r="L181" s="298"/>
    </row>
    <row r="182" spans="1:12" ht="12.7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82"/>
      <c r="L182" s="18"/>
    </row>
    <row r="183" spans="1:12" ht="12.75">
      <c r="A183" s="137"/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9"/>
    </row>
    <row r="184" spans="1:12" ht="12.75">
      <c r="A184" s="137"/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9"/>
    </row>
    <row r="185" spans="1:12" ht="12.75">
      <c r="A185" s="137"/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9"/>
    </row>
    <row r="186" spans="1:12" ht="12.75">
      <c r="A186" s="137"/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9"/>
    </row>
    <row r="187" spans="1:12" ht="12.75">
      <c r="A187" s="137"/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9"/>
    </row>
    <row r="188" spans="1:12" ht="12.75">
      <c r="A188" s="137"/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9"/>
    </row>
    <row r="189" spans="1:12" ht="12.75">
      <c r="A189" s="137"/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9"/>
    </row>
    <row r="190" spans="1:12" ht="12.75">
      <c r="A190" s="137"/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9"/>
    </row>
    <row r="191" spans="1:12" ht="12.75">
      <c r="A191" s="137"/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9"/>
    </row>
    <row r="192" spans="1:12" ht="12.75">
      <c r="A192" s="137"/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9"/>
    </row>
    <row r="193" spans="1:12" ht="12.75">
      <c r="A193" s="137"/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9"/>
    </row>
    <row r="194" spans="1:12" ht="12.75">
      <c r="A194" s="137"/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9"/>
    </row>
    <row r="195" spans="1:12" ht="12.75">
      <c r="A195" s="137"/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9"/>
    </row>
    <row r="196" spans="1:12" ht="12.75">
      <c r="A196" s="137"/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9"/>
    </row>
    <row r="197" spans="1:12" ht="12.75">
      <c r="A197" s="137"/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9"/>
    </row>
    <row r="198" spans="1:12" ht="12.75">
      <c r="A198" s="137"/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9"/>
    </row>
    <row r="199" spans="1:12" ht="12.75">
      <c r="A199" s="137"/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9"/>
    </row>
    <row r="200" spans="1:12" ht="12.75">
      <c r="A200" s="137"/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9"/>
    </row>
    <row r="201" spans="1:12" ht="12.75">
      <c r="A201" s="137"/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9"/>
    </row>
    <row r="202" spans="1:12" ht="12.75">
      <c r="A202" s="137"/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9"/>
    </row>
    <row r="203" spans="1:12" ht="12.75">
      <c r="A203" s="137"/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9"/>
    </row>
    <row r="204" spans="1:12" ht="12.75">
      <c r="A204" s="137"/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9"/>
    </row>
    <row r="205" spans="1:12" ht="12.75">
      <c r="A205" s="137"/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9"/>
    </row>
    <row r="206" spans="1:12" ht="12.75">
      <c r="A206" s="137"/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9"/>
    </row>
    <row r="207" spans="1:12" ht="12.75">
      <c r="A207" s="137"/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9"/>
    </row>
    <row r="208" spans="1:12" ht="12.75">
      <c r="A208" s="137"/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9"/>
    </row>
    <row r="209" spans="1:12" ht="12.75">
      <c r="A209" s="137"/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9"/>
    </row>
    <row r="210" spans="1:12" ht="12.75">
      <c r="A210" s="137"/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9"/>
    </row>
    <row r="211" spans="1:12" ht="12.75">
      <c r="A211" s="137"/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9"/>
    </row>
    <row r="212" spans="1:12" ht="12.75">
      <c r="A212" s="137"/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9"/>
    </row>
    <row r="213" spans="1:12" ht="12.75">
      <c r="A213" s="137"/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9"/>
    </row>
    <row r="214" spans="1:12" ht="12.75">
      <c r="A214" s="137"/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9"/>
    </row>
    <row r="215" spans="1:12" ht="12.75">
      <c r="A215" s="137"/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9"/>
    </row>
    <row r="216" spans="1:12" ht="12.75">
      <c r="A216" s="137"/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9"/>
    </row>
    <row r="217" spans="1:12" ht="12.75">
      <c r="A217" s="137"/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9"/>
    </row>
    <row r="218" spans="1:12" ht="12.75">
      <c r="A218" s="137"/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9"/>
    </row>
    <row r="219" spans="1:12" ht="12.75">
      <c r="A219" s="137"/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9"/>
    </row>
    <row r="220" spans="1:12" ht="12.75">
      <c r="A220" s="137"/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9"/>
    </row>
    <row r="221" spans="1:12" ht="12.75">
      <c r="A221" s="137"/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9"/>
    </row>
    <row r="222" spans="1:12" ht="12.75">
      <c r="A222" s="137"/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9"/>
    </row>
    <row r="223" spans="1:12" ht="12.75">
      <c r="A223" s="137"/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9"/>
    </row>
    <row r="224" spans="1:12" ht="12.75">
      <c r="A224" s="137"/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9"/>
    </row>
    <row r="225" spans="1:12" ht="12.75">
      <c r="A225" s="137"/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9"/>
    </row>
    <row r="226" spans="1:12" ht="12.75">
      <c r="A226" s="137"/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9"/>
    </row>
    <row r="227" spans="1:12" ht="12.75">
      <c r="A227" s="137"/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9"/>
    </row>
    <row r="228" spans="1:12" ht="12.75">
      <c r="A228" s="137"/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9"/>
    </row>
    <row r="229" spans="1:12" ht="12.75">
      <c r="A229" s="137"/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9"/>
    </row>
    <row r="230" spans="1:12" ht="12.75">
      <c r="A230" s="137"/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9"/>
    </row>
    <row r="231" spans="1:12" ht="12.75">
      <c r="A231" s="137"/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9"/>
    </row>
    <row r="232" spans="1:12" ht="12.75">
      <c r="A232" s="137"/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9"/>
    </row>
    <row r="233" spans="1:12" ht="12.75">
      <c r="A233" s="137"/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9"/>
    </row>
    <row r="234" spans="1:12" ht="12.75">
      <c r="A234" s="137"/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9"/>
    </row>
    <row r="235" spans="1:12" ht="12.75">
      <c r="A235" s="137"/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9"/>
    </row>
    <row r="236" spans="1:12" ht="12.75">
      <c r="A236" s="137"/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9"/>
    </row>
    <row r="237" spans="1:12" ht="12.75">
      <c r="A237" s="137"/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9"/>
    </row>
    <row r="238" spans="1:12" ht="12.75">
      <c r="A238" s="137"/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9"/>
    </row>
    <row r="239" spans="1:12" ht="12.75">
      <c r="A239" s="137"/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9"/>
    </row>
    <row r="240" spans="1:12" ht="12.75">
      <c r="A240" s="137"/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9"/>
    </row>
    <row r="241" spans="1:12" ht="12.75">
      <c r="A241" s="137"/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9"/>
    </row>
    <row r="242" spans="1:12" ht="12.75">
      <c r="A242" s="137"/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9"/>
    </row>
    <row r="243" spans="1:12" ht="12.75">
      <c r="A243" s="137"/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9"/>
    </row>
    <row r="244" spans="1:12" ht="12.75">
      <c r="A244" s="137"/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9"/>
    </row>
    <row r="245" spans="1:12" ht="12.75">
      <c r="A245" s="137"/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9"/>
    </row>
    <row r="246" spans="1:12" ht="12.75">
      <c r="A246" s="137"/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9"/>
    </row>
    <row r="247" spans="1:12" ht="12.75">
      <c r="A247" s="137"/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9"/>
    </row>
    <row r="248" spans="1:12" ht="12.75">
      <c r="A248" s="137"/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9"/>
    </row>
    <row r="249" spans="1:12" ht="12.75">
      <c r="A249" s="137"/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9"/>
    </row>
    <row r="250" spans="1:12" ht="12.75">
      <c r="A250" s="137"/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9"/>
    </row>
    <row r="251" spans="1:12" ht="12.75">
      <c r="A251" s="137"/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9"/>
    </row>
    <row r="252" spans="1:12" ht="12.75">
      <c r="A252" s="137"/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9"/>
    </row>
    <row r="253" spans="1:12" ht="12.75">
      <c r="A253" s="137"/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9"/>
    </row>
    <row r="254" spans="1:12" ht="12.75">
      <c r="A254" s="137"/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9"/>
    </row>
    <row r="255" spans="1:12" ht="12.75">
      <c r="A255" s="137"/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9"/>
    </row>
    <row r="256" spans="1:12" ht="12.75">
      <c r="A256" s="137"/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9"/>
    </row>
    <row r="257" spans="1:12" ht="12.75">
      <c r="A257" s="137"/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9"/>
    </row>
    <row r="258" spans="1:12" ht="12.75">
      <c r="A258" s="137"/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9"/>
    </row>
    <row r="259" spans="1:12" ht="12.75">
      <c r="A259" s="137"/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9"/>
    </row>
    <row r="260" spans="1:12" ht="12.75">
      <c r="A260" s="137"/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9"/>
    </row>
    <row r="261" spans="1:12" ht="12.75">
      <c r="A261" s="137"/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9"/>
    </row>
    <row r="262" spans="1:12" ht="12.75">
      <c r="A262" s="137"/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9"/>
    </row>
    <row r="263" spans="1:12" ht="12.75">
      <c r="A263" s="137"/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9"/>
    </row>
    <row r="264" spans="1:12" ht="12.75">
      <c r="A264" s="137"/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9"/>
    </row>
    <row r="265" spans="1:12" ht="12.75">
      <c r="A265" s="137"/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9"/>
    </row>
    <row r="266" spans="1:12" ht="12.75">
      <c r="A266" s="137"/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9"/>
    </row>
    <row r="267" spans="1:12" ht="12.75">
      <c r="A267" s="137"/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9"/>
    </row>
    <row r="268" spans="1:12" ht="12.75">
      <c r="A268" s="137"/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9"/>
    </row>
    <row r="269" spans="1:12" ht="12.75">
      <c r="A269" s="137"/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9"/>
    </row>
    <row r="270" spans="1:12" ht="12.75">
      <c r="A270" s="137"/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9"/>
    </row>
    <row r="271" spans="1:12" ht="12.75">
      <c r="A271" s="137"/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9"/>
    </row>
    <row r="272" spans="1:12" ht="12.75">
      <c r="A272" s="137"/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9"/>
    </row>
    <row r="273" spans="1:12" ht="12.75">
      <c r="A273" s="137"/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9"/>
    </row>
    <row r="274" spans="1:12" ht="12.75">
      <c r="A274" s="137"/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9"/>
    </row>
    <row r="275" spans="1:12" ht="12.75">
      <c r="A275" s="137"/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9"/>
    </row>
    <row r="276" spans="1:12" ht="12.75">
      <c r="A276" s="137"/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9"/>
    </row>
    <row r="277" spans="1:12" ht="12.75">
      <c r="A277" s="137"/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9"/>
    </row>
    <row r="278" spans="1:12" ht="12.75">
      <c r="A278" s="137"/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9"/>
    </row>
    <row r="279" spans="1:12" ht="12.75">
      <c r="A279" s="137"/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9"/>
    </row>
    <row r="280" spans="1:12" ht="12.75">
      <c r="A280" s="137"/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9"/>
    </row>
    <row r="281" spans="1:12" ht="12.75">
      <c r="A281" s="137"/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  <c r="L281" s="19"/>
    </row>
    <row r="282" spans="1:12" ht="12.75">
      <c r="A282" s="137"/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  <c r="L282" s="19"/>
    </row>
    <row r="283" spans="1:12" ht="12.75">
      <c r="A283" s="137"/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9"/>
    </row>
    <row r="284" spans="1:12" ht="12.75">
      <c r="A284" s="137"/>
      <c r="B284" s="137"/>
      <c r="C284" s="137"/>
      <c r="D284" s="137"/>
      <c r="E284" s="137"/>
      <c r="F284" s="137"/>
      <c r="G284" s="137"/>
      <c r="H284" s="137"/>
      <c r="I284" s="137"/>
      <c r="J284" s="137"/>
      <c r="K284" s="137"/>
      <c r="L284" s="19"/>
    </row>
    <row r="285" spans="1:12" ht="12.75">
      <c r="A285" s="137"/>
      <c r="B285" s="137"/>
      <c r="C285" s="137"/>
      <c r="D285" s="137"/>
      <c r="E285" s="137"/>
      <c r="F285" s="137"/>
      <c r="G285" s="137"/>
      <c r="H285" s="137"/>
      <c r="I285" s="137"/>
      <c r="J285" s="137"/>
      <c r="K285" s="137"/>
      <c r="L285" s="19"/>
    </row>
    <row r="286" spans="1:12" ht="12.75">
      <c r="A286" s="137"/>
      <c r="B286" s="137"/>
      <c r="C286" s="137"/>
      <c r="D286" s="137"/>
      <c r="E286" s="137"/>
      <c r="F286" s="137"/>
      <c r="G286" s="137"/>
      <c r="H286" s="137"/>
      <c r="I286" s="137"/>
      <c r="J286" s="137"/>
      <c r="K286" s="137"/>
      <c r="L286" s="19"/>
    </row>
    <row r="287" spans="1:12" ht="12.75">
      <c r="A287" s="137"/>
      <c r="B287" s="137"/>
      <c r="C287" s="137"/>
      <c r="D287" s="137"/>
      <c r="E287" s="137"/>
      <c r="F287" s="137"/>
      <c r="G287" s="137"/>
      <c r="H287" s="137"/>
      <c r="I287" s="137"/>
      <c r="J287" s="137"/>
      <c r="K287" s="137"/>
      <c r="L287" s="19"/>
    </row>
    <row r="288" spans="1:12" ht="12.75">
      <c r="A288" s="137"/>
      <c r="B288" s="137"/>
      <c r="C288" s="137"/>
      <c r="D288" s="137"/>
      <c r="E288" s="137"/>
      <c r="F288" s="137"/>
      <c r="G288" s="137"/>
      <c r="H288" s="137"/>
      <c r="I288" s="137"/>
      <c r="J288" s="137"/>
      <c r="K288" s="137"/>
      <c r="L288" s="19"/>
    </row>
    <row r="289" spans="1:12" ht="12.75">
      <c r="A289" s="137"/>
      <c r="B289" s="137"/>
      <c r="C289" s="137"/>
      <c r="D289" s="137"/>
      <c r="E289" s="137"/>
      <c r="F289" s="137"/>
      <c r="G289" s="137"/>
      <c r="H289" s="137"/>
      <c r="I289" s="137"/>
      <c r="J289" s="137"/>
      <c r="K289" s="137"/>
      <c r="L289" s="19"/>
    </row>
    <row r="290" spans="1:12" ht="12.75">
      <c r="A290" s="137"/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  <c r="L290" s="19"/>
    </row>
    <row r="291" spans="1:12" ht="12.75">
      <c r="A291" s="137"/>
      <c r="B291" s="137"/>
      <c r="C291" s="137"/>
      <c r="D291" s="137"/>
      <c r="E291" s="137"/>
      <c r="F291" s="137"/>
      <c r="G291" s="137"/>
      <c r="H291" s="137"/>
      <c r="I291" s="137"/>
      <c r="J291" s="137"/>
      <c r="K291" s="137"/>
      <c r="L291" s="19"/>
    </row>
    <row r="292" spans="1:12" ht="12.75">
      <c r="A292" s="137"/>
      <c r="B292" s="137"/>
      <c r="C292" s="137"/>
      <c r="D292" s="137"/>
      <c r="E292" s="137"/>
      <c r="F292" s="137"/>
      <c r="G292" s="137"/>
      <c r="H292" s="137"/>
      <c r="I292" s="137"/>
      <c r="J292" s="137"/>
      <c r="K292" s="137"/>
      <c r="L292" s="19"/>
    </row>
    <row r="293" spans="1:12" ht="12.75">
      <c r="A293" s="137"/>
      <c r="B293" s="137"/>
      <c r="C293" s="137"/>
      <c r="D293" s="137"/>
      <c r="E293" s="137"/>
      <c r="F293" s="137"/>
      <c r="G293" s="137"/>
      <c r="H293" s="137"/>
      <c r="I293" s="137"/>
      <c r="J293" s="137"/>
      <c r="K293" s="137"/>
      <c r="L293" s="19"/>
    </row>
    <row r="294" spans="1:12" ht="12.75">
      <c r="A294" s="137"/>
      <c r="B294" s="137"/>
      <c r="C294" s="137"/>
      <c r="D294" s="137"/>
      <c r="E294" s="137"/>
      <c r="F294" s="137"/>
      <c r="G294" s="137"/>
      <c r="H294" s="137"/>
      <c r="I294" s="137"/>
      <c r="J294" s="137"/>
      <c r="K294" s="137"/>
      <c r="L294" s="19"/>
    </row>
    <row r="295" spans="1:12" ht="12.75">
      <c r="A295" s="137"/>
      <c r="B295" s="137"/>
      <c r="C295" s="137"/>
      <c r="D295" s="137"/>
      <c r="E295" s="137"/>
      <c r="F295" s="137"/>
      <c r="G295" s="137"/>
      <c r="H295" s="137"/>
      <c r="I295" s="137"/>
      <c r="J295" s="137"/>
      <c r="K295" s="137"/>
      <c r="L295" s="19"/>
    </row>
    <row r="296" spans="1:12" ht="12.75">
      <c r="A296" s="137"/>
      <c r="B296" s="137"/>
      <c r="C296" s="137"/>
      <c r="D296" s="137"/>
      <c r="E296" s="137"/>
      <c r="F296" s="137"/>
      <c r="G296" s="137"/>
      <c r="H296" s="137"/>
      <c r="I296" s="137"/>
      <c r="J296" s="137"/>
      <c r="K296" s="137"/>
      <c r="L296" s="19"/>
    </row>
    <row r="297" spans="1:12" ht="12.75">
      <c r="A297" s="137"/>
      <c r="B297" s="137"/>
      <c r="C297" s="137"/>
      <c r="D297" s="137"/>
      <c r="E297" s="137"/>
      <c r="F297" s="137"/>
      <c r="G297" s="137"/>
      <c r="H297" s="137"/>
      <c r="I297" s="137"/>
      <c r="J297" s="137"/>
      <c r="K297" s="137"/>
      <c r="L297" s="19"/>
    </row>
    <row r="298" spans="1:12" ht="12.75">
      <c r="A298" s="137"/>
      <c r="B298" s="137"/>
      <c r="C298" s="137"/>
      <c r="D298" s="137"/>
      <c r="E298" s="137"/>
      <c r="F298" s="137"/>
      <c r="G298" s="137"/>
      <c r="H298" s="137"/>
      <c r="I298" s="137"/>
      <c r="J298" s="137"/>
      <c r="K298" s="137"/>
      <c r="L298" s="19"/>
    </row>
    <row r="299" spans="1:12" ht="12.75">
      <c r="A299" s="137"/>
      <c r="B299" s="137"/>
      <c r="C299" s="137"/>
      <c r="D299" s="137"/>
      <c r="E299" s="137"/>
      <c r="F299" s="137"/>
      <c r="G299" s="137"/>
      <c r="H299" s="137"/>
      <c r="I299" s="137"/>
      <c r="J299" s="137"/>
      <c r="K299" s="137"/>
      <c r="L299" s="19"/>
    </row>
    <row r="300" spans="1:12" ht="12.75">
      <c r="A300" s="137"/>
      <c r="B300" s="137"/>
      <c r="C300" s="137"/>
      <c r="D300" s="137"/>
      <c r="E300" s="137"/>
      <c r="F300" s="137"/>
      <c r="G300" s="137"/>
      <c r="H300" s="137"/>
      <c r="I300" s="137"/>
      <c r="J300" s="137"/>
      <c r="K300" s="137"/>
      <c r="L300" s="19"/>
    </row>
    <row r="301" spans="1:12" ht="12.75">
      <c r="A301" s="137"/>
      <c r="B301" s="137"/>
      <c r="C301" s="137"/>
      <c r="D301" s="137"/>
      <c r="E301" s="137"/>
      <c r="F301" s="137"/>
      <c r="G301" s="137"/>
      <c r="H301" s="137"/>
      <c r="I301" s="137"/>
      <c r="J301" s="137"/>
      <c r="K301" s="137"/>
      <c r="L301" s="19"/>
    </row>
    <row r="302" spans="1:12" ht="12.75">
      <c r="A302" s="137"/>
      <c r="B302" s="137"/>
      <c r="C302" s="137"/>
      <c r="D302" s="137"/>
      <c r="E302" s="137"/>
      <c r="F302" s="137"/>
      <c r="G302" s="137"/>
      <c r="H302" s="137"/>
      <c r="I302" s="137"/>
      <c r="J302" s="137"/>
      <c r="K302" s="137"/>
      <c r="L302" s="19"/>
    </row>
    <row r="303" spans="1:12" ht="12.75">
      <c r="A303" s="137"/>
      <c r="B303" s="137"/>
      <c r="C303" s="137"/>
      <c r="D303" s="137"/>
      <c r="E303" s="137"/>
      <c r="F303" s="137"/>
      <c r="G303" s="137"/>
      <c r="H303" s="137"/>
      <c r="I303" s="137"/>
      <c r="J303" s="137"/>
      <c r="K303" s="137"/>
      <c r="L303" s="19"/>
    </row>
    <row r="304" spans="1:12" ht="12.75">
      <c r="A304" s="137"/>
      <c r="B304" s="137"/>
      <c r="C304" s="137"/>
      <c r="D304" s="137"/>
      <c r="E304" s="137"/>
      <c r="F304" s="137"/>
      <c r="G304" s="137"/>
      <c r="H304" s="137"/>
      <c r="I304" s="137"/>
      <c r="J304" s="137"/>
      <c r="K304" s="137"/>
      <c r="L304" s="19"/>
    </row>
    <row r="305" spans="1:12" ht="12.75">
      <c r="A305" s="137"/>
      <c r="B305" s="137"/>
      <c r="C305" s="137"/>
      <c r="D305" s="137"/>
      <c r="E305" s="137"/>
      <c r="F305" s="137"/>
      <c r="G305" s="137"/>
      <c r="H305" s="137"/>
      <c r="I305" s="137"/>
      <c r="J305" s="137"/>
      <c r="K305" s="137"/>
      <c r="L305" s="19"/>
    </row>
    <row r="306" spans="1:12" ht="12.75">
      <c r="A306" s="137"/>
      <c r="B306" s="137"/>
      <c r="C306" s="137"/>
      <c r="D306" s="137"/>
      <c r="E306" s="137"/>
      <c r="F306" s="137"/>
      <c r="G306" s="137"/>
      <c r="H306" s="137"/>
      <c r="I306" s="137"/>
      <c r="J306" s="137"/>
      <c r="K306" s="137"/>
      <c r="L306" s="19"/>
    </row>
    <row r="307" spans="1:12" ht="12.75">
      <c r="A307" s="137"/>
      <c r="B307" s="137"/>
      <c r="C307" s="137"/>
      <c r="D307" s="137"/>
      <c r="E307" s="137"/>
      <c r="F307" s="137"/>
      <c r="G307" s="137"/>
      <c r="H307" s="137"/>
      <c r="I307" s="137"/>
      <c r="J307" s="137"/>
      <c r="K307" s="137"/>
      <c r="L307" s="19"/>
    </row>
    <row r="308" spans="1:12" ht="12.75">
      <c r="A308" s="137"/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9"/>
    </row>
    <row r="309" spans="1:12" ht="12.75">
      <c r="A309" s="137"/>
      <c r="B309" s="137"/>
      <c r="C309" s="137"/>
      <c r="D309" s="137"/>
      <c r="E309" s="137"/>
      <c r="F309" s="137"/>
      <c r="G309" s="137"/>
      <c r="H309" s="137"/>
      <c r="I309" s="137"/>
      <c r="J309" s="137"/>
      <c r="K309" s="137"/>
      <c r="L309" s="19"/>
    </row>
    <row r="310" spans="1:12" ht="12.75">
      <c r="A310" s="137"/>
      <c r="B310" s="137"/>
      <c r="C310" s="137"/>
      <c r="D310" s="137"/>
      <c r="E310" s="137"/>
      <c r="F310" s="137"/>
      <c r="G310" s="137"/>
      <c r="H310" s="137"/>
      <c r="I310" s="137"/>
      <c r="J310" s="137"/>
      <c r="K310" s="137"/>
      <c r="L310" s="19"/>
    </row>
    <row r="311" spans="1:12" ht="12.75">
      <c r="A311" s="137"/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  <c r="L311" s="19"/>
    </row>
    <row r="312" spans="1:12" ht="12.75">
      <c r="A312" s="137"/>
      <c r="B312" s="137"/>
      <c r="C312" s="137"/>
      <c r="D312" s="137"/>
      <c r="E312" s="137"/>
      <c r="F312" s="137"/>
      <c r="G312" s="137"/>
      <c r="H312" s="137"/>
      <c r="I312" s="137"/>
      <c r="J312" s="137"/>
      <c r="K312" s="137"/>
      <c r="L312" s="19"/>
    </row>
    <row r="313" spans="1:12" ht="12.75">
      <c r="A313" s="137"/>
      <c r="B313" s="137"/>
      <c r="C313" s="137"/>
      <c r="D313" s="137"/>
      <c r="E313" s="137"/>
      <c r="F313" s="137"/>
      <c r="G313" s="137"/>
      <c r="H313" s="137"/>
      <c r="I313" s="137"/>
      <c r="J313" s="137"/>
      <c r="K313" s="137"/>
      <c r="L313" s="19"/>
    </row>
    <row r="314" spans="1:12" ht="12.75">
      <c r="A314" s="137"/>
      <c r="B314" s="137"/>
      <c r="C314" s="137"/>
      <c r="D314" s="137"/>
      <c r="E314" s="137"/>
      <c r="F314" s="137"/>
      <c r="G314" s="137"/>
      <c r="H314" s="137"/>
      <c r="I314" s="137"/>
      <c r="J314" s="137"/>
      <c r="K314" s="137"/>
      <c r="L314" s="19"/>
    </row>
    <row r="315" spans="1:12" ht="12.75">
      <c r="A315" s="137"/>
      <c r="B315" s="137"/>
      <c r="C315" s="137"/>
      <c r="D315" s="137"/>
      <c r="E315" s="137"/>
      <c r="F315" s="137"/>
      <c r="G315" s="137"/>
      <c r="H315" s="137"/>
      <c r="I315" s="137"/>
      <c r="J315" s="137"/>
      <c r="K315" s="137"/>
      <c r="L315" s="19"/>
    </row>
    <row r="316" spans="1:12" ht="12.75">
      <c r="A316" s="137"/>
      <c r="B316" s="137"/>
      <c r="C316" s="137"/>
      <c r="D316" s="137"/>
      <c r="E316" s="137"/>
      <c r="F316" s="137"/>
      <c r="G316" s="137"/>
      <c r="H316" s="137"/>
      <c r="I316" s="137"/>
      <c r="J316" s="137"/>
      <c r="K316" s="137"/>
      <c r="L316" s="19"/>
    </row>
    <row r="317" spans="1:12" ht="12.75">
      <c r="A317" s="137"/>
      <c r="B317" s="137"/>
      <c r="C317" s="137"/>
      <c r="D317" s="137"/>
      <c r="E317" s="137"/>
      <c r="F317" s="137"/>
      <c r="G317" s="137"/>
      <c r="H317" s="137"/>
      <c r="I317" s="137"/>
      <c r="J317" s="137"/>
      <c r="K317" s="137"/>
      <c r="L317" s="19"/>
    </row>
    <row r="318" spans="1:12" ht="12.75">
      <c r="A318" s="137"/>
      <c r="B318" s="137"/>
      <c r="C318" s="137"/>
      <c r="D318" s="137"/>
      <c r="E318" s="137"/>
      <c r="F318" s="137"/>
      <c r="G318" s="137"/>
      <c r="H318" s="137"/>
      <c r="I318" s="137"/>
      <c r="J318" s="137"/>
      <c r="K318" s="137"/>
      <c r="L318" s="19"/>
    </row>
    <row r="319" spans="1:12" ht="12.75">
      <c r="A319" s="137"/>
      <c r="B319" s="137"/>
      <c r="C319" s="137"/>
      <c r="D319" s="137"/>
      <c r="E319" s="137"/>
      <c r="F319" s="137"/>
      <c r="G319" s="137"/>
      <c r="H319" s="137"/>
      <c r="I319" s="137"/>
      <c r="J319" s="137"/>
      <c r="K319" s="137"/>
      <c r="L319" s="19"/>
    </row>
    <row r="320" spans="1:12" ht="12.75">
      <c r="A320" s="137"/>
      <c r="B320" s="137"/>
      <c r="C320" s="137"/>
      <c r="D320" s="137"/>
      <c r="E320" s="137"/>
      <c r="F320" s="137"/>
      <c r="G320" s="137"/>
      <c r="H320" s="137"/>
      <c r="I320" s="137"/>
      <c r="J320" s="137"/>
      <c r="K320" s="137"/>
      <c r="L320" s="19"/>
    </row>
    <row r="321" spans="1:12" ht="12.75">
      <c r="A321" s="137"/>
      <c r="B321" s="137"/>
      <c r="C321" s="137"/>
      <c r="D321" s="137"/>
      <c r="E321" s="137"/>
      <c r="F321" s="137"/>
      <c r="G321" s="137"/>
      <c r="H321" s="137"/>
      <c r="I321" s="137"/>
      <c r="J321" s="137"/>
      <c r="K321" s="137"/>
      <c r="L321" s="19"/>
    </row>
    <row r="322" spans="1:12" ht="12.75">
      <c r="A322" s="137"/>
      <c r="B322" s="137"/>
      <c r="C322" s="137"/>
      <c r="D322" s="137"/>
      <c r="E322" s="137"/>
      <c r="F322" s="137"/>
      <c r="G322" s="137"/>
      <c r="H322" s="137"/>
      <c r="I322" s="137"/>
      <c r="J322" s="137"/>
      <c r="K322" s="137"/>
      <c r="L322" s="19"/>
    </row>
    <row r="323" spans="1:12" ht="12.75">
      <c r="A323" s="137"/>
      <c r="B323" s="137"/>
      <c r="C323" s="137"/>
      <c r="D323" s="137"/>
      <c r="E323" s="137"/>
      <c r="F323" s="137"/>
      <c r="G323" s="137"/>
      <c r="H323" s="137"/>
      <c r="I323" s="137"/>
      <c r="J323" s="137"/>
      <c r="K323" s="137"/>
      <c r="L323" s="19"/>
    </row>
    <row r="324" spans="1:12" ht="12.75">
      <c r="A324" s="137"/>
      <c r="B324" s="137"/>
      <c r="C324" s="137"/>
      <c r="D324" s="137"/>
      <c r="E324" s="137"/>
      <c r="F324" s="137"/>
      <c r="G324" s="137"/>
      <c r="H324" s="137"/>
      <c r="I324" s="137"/>
      <c r="J324" s="137"/>
      <c r="K324" s="137"/>
      <c r="L324" s="19"/>
    </row>
    <row r="325" spans="1:12" ht="12.75">
      <c r="A325" s="137"/>
      <c r="B325" s="137"/>
      <c r="C325" s="137"/>
      <c r="D325" s="137"/>
      <c r="E325" s="137"/>
      <c r="F325" s="137"/>
      <c r="G325" s="137"/>
      <c r="H325" s="137"/>
      <c r="I325" s="137"/>
      <c r="J325" s="137"/>
      <c r="K325" s="137"/>
      <c r="L325" s="19"/>
    </row>
    <row r="326" spans="1:12" ht="12.75">
      <c r="A326" s="137"/>
      <c r="B326" s="137"/>
      <c r="C326" s="137"/>
      <c r="D326" s="137"/>
      <c r="E326" s="137"/>
      <c r="F326" s="137"/>
      <c r="G326" s="137"/>
      <c r="H326" s="137"/>
      <c r="I326" s="137"/>
      <c r="J326" s="137"/>
      <c r="K326" s="137"/>
      <c r="L326" s="19"/>
    </row>
    <row r="327" spans="1:12" ht="12.75">
      <c r="A327" s="137"/>
      <c r="B327" s="137"/>
      <c r="C327" s="137"/>
      <c r="D327" s="137"/>
      <c r="E327" s="137"/>
      <c r="F327" s="137"/>
      <c r="G327" s="137"/>
      <c r="H327" s="137"/>
      <c r="I327" s="137"/>
      <c r="J327" s="137"/>
      <c r="K327" s="137"/>
      <c r="L327" s="19"/>
    </row>
    <row r="328" spans="1:12" ht="12.75">
      <c r="A328" s="137"/>
      <c r="B328" s="137"/>
      <c r="C328" s="137"/>
      <c r="D328" s="137"/>
      <c r="E328" s="137"/>
      <c r="F328" s="137"/>
      <c r="G328" s="137"/>
      <c r="H328" s="137"/>
      <c r="I328" s="137"/>
      <c r="J328" s="137"/>
      <c r="K328" s="137"/>
      <c r="L328" s="19"/>
    </row>
    <row r="329" spans="1:12" ht="12.75">
      <c r="A329" s="137"/>
      <c r="B329" s="137"/>
      <c r="C329" s="137"/>
      <c r="D329" s="137"/>
      <c r="E329" s="137"/>
      <c r="F329" s="137"/>
      <c r="G329" s="137"/>
      <c r="H329" s="137"/>
      <c r="I329" s="137"/>
      <c r="J329" s="137"/>
      <c r="K329" s="137"/>
      <c r="L329" s="19"/>
    </row>
    <row r="330" spans="1:12" ht="12.75">
      <c r="A330" s="137"/>
      <c r="B330" s="137"/>
      <c r="C330" s="137"/>
      <c r="D330" s="137"/>
      <c r="E330" s="137"/>
      <c r="F330" s="137"/>
      <c r="G330" s="137"/>
      <c r="H330" s="137"/>
      <c r="I330" s="137"/>
      <c r="J330" s="137"/>
      <c r="K330" s="137"/>
      <c r="L330" s="19"/>
    </row>
    <row r="331" spans="1:12" ht="12.75">
      <c r="A331" s="137"/>
      <c r="B331" s="137"/>
      <c r="C331" s="137"/>
      <c r="D331" s="137"/>
      <c r="E331" s="137"/>
      <c r="F331" s="137"/>
      <c r="G331" s="137"/>
      <c r="H331" s="137"/>
      <c r="I331" s="137"/>
      <c r="J331" s="137"/>
      <c r="K331" s="137"/>
      <c r="L331" s="19"/>
    </row>
    <row r="332" spans="1:12" ht="12.75">
      <c r="A332" s="137"/>
      <c r="B332" s="137"/>
      <c r="C332" s="137"/>
      <c r="D332" s="137"/>
      <c r="E332" s="137"/>
      <c r="F332" s="137"/>
      <c r="G332" s="137"/>
      <c r="H332" s="137"/>
      <c r="I332" s="137"/>
      <c r="J332" s="137"/>
      <c r="K332" s="137"/>
      <c r="L332" s="19"/>
    </row>
    <row r="333" spans="1:12" ht="12.75">
      <c r="A333" s="137"/>
      <c r="B333" s="137"/>
      <c r="C333" s="137"/>
      <c r="D333" s="137"/>
      <c r="E333" s="137"/>
      <c r="F333" s="137"/>
      <c r="G333" s="137"/>
      <c r="H333" s="137"/>
      <c r="I333" s="137"/>
      <c r="J333" s="137"/>
      <c r="K333" s="137"/>
      <c r="L333" s="19"/>
    </row>
    <row r="334" spans="1:12" ht="12.75">
      <c r="A334" s="137"/>
      <c r="B334" s="137"/>
      <c r="C334" s="137"/>
      <c r="D334" s="137"/>
      <c r="E334" s="137"/>
      <c r="F334" s="137"/>
      <c r="G334" s="137"/>
      <c r="H334" s="137"/>
      <c r="I334" s="137"/>
      <c r="J334" s="137"/>
      <c r="K334" s="137"/>
      <c r="L334" s="19"/>
    </row>
    <row r="335" spans="1:12" ht="12.75">
      <c r="A335" s="137"/>
      <c r="B335" s="137"/>
      <c r="C335" s="137"/>
      <c r="D335" s="137"/>
      <c r="E335" s="137"/>
      <c r="F335" s="137"/>
      <c r="G335" s="137"/>
      <c r="H335" s="137"/>
      <c r="I335" s="137"/>
      <c r="J335" s="137"/>
      <c r="K335" s="137"/>
      <c r="L335" s="19"/>
    </row>
    <row r="336" spans="1:12" ht="12.75">
      <c r="A336" s="137"/>
      <c r="B336" s="137"/>
      <c r="C336" s="137"/>
      <c r="D336" s="137"/>
      <c r="E336" s="137"/>
      <c r="F336" s="137"/>
      <c r="G336" s="137"/>
      <c r="H336" s="137"/>
      <c r="I336" s="137"/>
      <c r="J336" s="137"/>
      <c r="K336" s="137"/>
      <c r="L336" s="19"/>
    </row>
    <row r="337" spans="1:12" ht="12.75">
      <c r="A337" s="137"/>
      <c r="B337" s="137"/>
      <c r="C337" s="137"/>
      <c r="D337" s="137"/>
      <c r="E337" s="137"/>
      <c r="F337" s="137"/>
      <c r="G337" s="137"/>
      <c r="H337" s="137"/>
      <c r="I337" s="137"/>
      <c r="J337" s="137"/>
      <c r="K337" s="137"/>
      <c r="L337" s="19"/>
    </row>
    <row r="338" spans="1:12" ht="12.75">
      <c r="A338" s="137"/>
      <c r="B338" s="137"/>
      <c r="C338" s="137"/>
      <c r="D338" s="137"/>
      <c r="E338" s="137"/>
      <c r="F338" s="137"/>
      <c r="G338" s="137"/>
      <c r="H338" s="137"/>
      <c r="I338" s="137"/>
      <c r="J338" s="137"/>
      <c r="K338" s="137"/>
      <c r="L338" s="19"/>
    </row>
    <row r="339" spans="1:12" ht="12.75">
      <c r="A339" s="137"/>
      <c r="B339" s="137"/>
      <c r="C339" s="137"/>
      <c r="D339" s="137"/>
      <c r="E339" s="137"/>
      <c r="F339" s="137"/>
      <c r="G339" s="137"/>
      <c r="H339" s="137"/>
      <c r="I339" s="137"/>
      <c r="J339" s="137"/>
      <c r="K339" s="137"/>
      <c r="L339" s="19"/>
    </row>
    <row r="340" spans="1:12" ht="12.75">
      <c r="A340" s="137"/>
      <c r="B340" s="137"/>
      <c r="C340" s="137"/>
      <c r="D340" s="137"/>
      <c r="E340" s="137"/>
      <c r="F340" s="137"/>
      <c r="G340" s="137"/>
      <c r="H340" s="137"/>
      <c r="I340" s="137"/>
      <c r="J340" s="137"/>
      <c r="K340" s="137"/>
      <c r="L340" s="19"/>
    </row>
    <row r="341" spans="1:12" ht="12.75">
      <c r="A341" s="137"/>
      <c r="B341" s="137"/>
      <c r="C341" s="137"/>
      <c r="D341" s="137"/>
      <c r="E341" s="137"/>
      <c r="F341" s="137"/>
      <c r="G341" s="137"/>
      <c r="H341" s="137"/>
      <c r="I341" s="137"/>
      <c r="J341" s="137"/>
      <c r="K341" s="137"/>
      <c r="L341" s="19"/>
    </row>
    <row r="342" spans="1:12" ht="12.75">
      <c r="A342" s="137"/>
      <c r="B342" s="137"/>
      <c r="C342" s="137"/>
      <c r="D342" s="137"/>
      <c r="E342" s="137"/>
      <c r="F342" s="137"/>
      <c r="G342" s="137"/>
      <c r="H342" s="137"/>
      <c r="I342" s="137"/>
      <c r="J342" s="137"/>
      <c r="K342" s="137"/>
      <c r="L342" s="19"/>
    </row>
    <row r="343" spans="1:12" ht="12.75">
      <c r="A343" s="137"/>
      <c r="B343" s="137"/>
      <c r="C343" s="137"/>
      <c r="D343" s="137"/>
      <c r="E343" s="137"/>
      <c r="F343" s="137"/>
      <c r="G343" s="137"/>
      <c r="H343" s="137"/>
      <c r="I343" s="137"/>
      <c r="J343" s="137"/>
      <c r="K343" s="137"/>
      <c r="L343" s="19"/>
    </row>
    <row r="344" spans="1:12" ht="12.75">
      <c r="A344" s="137"/>
      <c r="B344" s="137"/>
      <c r="C344" s="137"/>
      <c r="D344" s="137"/>
      <c r="E344" s="137"/>
      <c r="F344" s="137"/>
      <c r="G344" s="137"/>
      <c r="H344" s="137"/>
      <c r="I344" s="137"/>
      <c r="J344" s="137"/>
      <c r="K344" s="137"/>
      <c r="L344" s="19"/>
    </row>
    <row r="345" spans="1:12" ht="12.75">
      <c r="A345" s="137"/>
      <c r="B345" s="137"/>
      <c r="C345" s="137"/>
      <c r="D345" s="137"/>
      <c r="E345" s="137"/>
      <c r="F345" s="137"/>
      <c r="G345" s="137"/>
      <c r="H345" s="137"/>
      <c r="I345" s="137"/>
      <c r="J345" s="137"/>
      <c r="K345" s="137"/>
      <c r="L345" s="19"/>
    </row>
    <row r="346" spans="1:12" ht="12.75">
      <c r="A346" s="137"/>
      <c r="B346" s="137"/>
      <c r="C346" s="137"/>
      <c r="D346" s="137"/>
      <c r="E346" s="137"/>
      <c r="F346" s="137"/>
      <c r="G346" s="137"/>
      <c r="H346" s="137"/>
      <c r="I346" s="137"/>
      <c r="J346" s="137"/>
      <c r="K346" s="137"/>
      <c r="L346" s="19"/>
    </row>
    <row r="347" spans="1:12" ht="12.75">
      <c r="A347" s="137"/>
      <c r="B347" s="137"/>
      <c r="C347" s="137"/>
      <c r="D347" s="137"/>
      <c r="E347" s="137"/>
      <c r="F347" s="137"/>
      <c r="G347" s="137"/>
      <c r="H347" s="137"/>
      <c r="I347" s="137"/>
      <c r="J347" s="137"/>
      <c r="K347" s="137"/>
      <c r="L347" s="19"/>
    </row>
    <row r="348" spans="1:12" ht="12.75">
      <c r="A348" s="137"/>
      <c r="B348" s="137"/>
      <c r="C348" s="137"/>
      <c r="D348" s="137"/>
      <c r="E348" s="137"/>
      <c r="F348" s="137"/>
      <c r="G348" s="137"/>
      <c r="H348" s="137"/>
      <c r="I348" s="137"/>
      <c r="J348" s="137"/>
      <c r="K348" s="137"/>
      <c r="L348" s="19"/>
    </row>
    <row r="349" spans="1:12" ht="12.75">
      <c r="A349" s="137"/>
      <c r="B349" s="137"/>
      <c r="C349" s="137"/>
      <c r="D349" s="137"/>
      <c r="E349" s="137"/>
      <c r="F349" s="137"/>
      <c r="G349" s="137"/>
      <c r="H349" s="137"/>
      <c r="I349" s="137"/>
      <c r="J349" s="137"/>
      <c r="K349" s="137"/>
      <c r="L349" s="19"/>
    </row>
    <row r="350" spans="1:12" ht="12.75">
      <c r="A350" s="137"/>
      <c r="B350" s="137"/>
      <c r="C350" s="137"/>
      <c r="D350" s="137"/>
      <c r="E350" s="137"/>
      <c r="F350" s="137"/>
      <c r="G350" s="137"/>
      <c r="H350" s="137"/>
      <c r="I350" s="137"/>
      <c r="J350" s="137"/>
      <c r="K350" s="137"/>
      <c r="L350" s="19"/>
    </row>
    <row r="351" spans="1:12" ht="12.75">
      <c r="A351" s="137"/>
      <c r="B351" s="137"/>
      <c r="C351" s="137"/>
      <c r="D351" s="137"/>
      <c r="E351" s="137"/>
      <c r="F351" s="137"/>
      <c r="G351" s="137"/>
      <c r="H351" s="137"/>
      <c r="I351" s="137"/>
      <c r="J351" s="137"/>
      <c r="K351" s="137"/>
      <c r="L351" s="19"/>
    </row>
    <row r="352" spans="1:12" ht="12.75">
      <c r="A352" s="137"/>
      <c r="B352" s="137"/>
      <c r="C352" s="137"/>
      <c r="D352" s="137"/>
      <c r="E352" s="137"/>
      <c r="F352" s="137"/>
      <c r="G352" s="137"/>
      <c r="H352" s="137"/>
      <c r="I352" s="137"/>
      <c r="J352" s="137"/>
      <c r="K352" s="137"/>
      <c r="L352" s="19"/>
    </row>
    <row r="353" spans="1:12" ht="12.75">
      <c r="A353" s="137"/>
      <c r="B353" s="137"/>
      <c r="C353" s="137"/>
      <c r="D353" s="137"/>
      <c r="E353" s="137"/>
      <c r="F353" s="137"/>
      <c r="G353" s="137"/>
      <c r="H353" s="137"/>
      <c r="I353" s="137"/>
      <c r="J353" s="137"/>
      <c r="K353" s="137"/>
      <c r="L353" s="19"/>
    </row>
    <row r="354" spans="1:12" ht="12.75">
      <c r="A354" s="137"/>
      <c r="B354" s="137"/>
      <c r="C354" s="137"/>
      <c r="D354" s="137"/>
      <c r="E354" s="137"/>
      <c r="F354" s="137"/>
      <c r="G354" s="137"/>
      <c r="H354" s="137"/>
      <c r="I354" s="137"/>
      <c r="J354" s="137"/>
      <c r="K354" s="137"/>
      <c r="L354" s="19"/>
    </row>
    <row r="355" spans="1:12" ht="12.75">
      <c r="A355" s="137"/>
      <c r="B355" s="137"/>
      <c r="C355" s="137"/>
      <c r="D355" s="137"/>
      <c r="E355" s="137"/>
      <c r="F355" s="137"/>
      <c r="G355" s="137"/>
      <c r="H355" s="137"/>
      <c r="I355" s="137"/>
      <c r="J355" s="137"/>
      <c r="K355" s="137"/>
      <c r="L355" s="19"/>
    </row>
    <row r="356" spans="1:12" ht="12.75">
      <c r="A356" s="137"/>
      <c r="B356" s="137"/>
      <c r="C356" s="137"/>
      <c r="D356" s="137"/>
      <c r="E356" s="137"/>
      <c r="F356" s="137"/>
      <c r="G356" s="137"/>
      <c r="H356" s="137"/>
      <c r="I356" s="137"/>
      <c r="J356" s="137"/>
      <c r="K356" s="137"/>
      <c r="L356" s="19"/>
    </row>
    <row r="357" spans="1:12" ht="12.75">
      <c r="A357" s="137"/>
      <c r="B357" s="137"/>
      <c r="C357" s="137"/>
      <c r="D357" s="137"/>
      <c r="E357" s="137"/>
      <c r="F357" s="137"/>
      <c r="G357" s="137"/>
      <c r="H357" s="137"/>
      <c r="I357" s="137"/>
      <c r="J357" s="137"/>
      <c r="K357" s="137"/>
      <c r="L357" s="19"/>
    </row>
    <row r="358" spans="1:12" ht="12.75">
      <c r="A358" s="137"/>
      <c r="B358" s="137"/>
      <c r="C358" s="137"/>
      <c r="D358" s="137"/>
      <c r="E358" s="137"/>
      <c r="F358" s="137"/>
      <c r="G358" s="137"/>
      <c r="H358" s="137"/>
      <c r="I358" s="137"/>
      <c r="J358" s="137"/>
      <c r="K358" s="137"/>
      <c r="L358" s="19"/>
    </row>
    <row r="359" spans="1:12" ht="12.75">
      <c r="A359" s="137"/>
      <c r="B359" s="137"/>
      <c r="C359" s="137"/>
      <c r="D359" s="137"/>
      <c r="E359" s="137"/>
      <c r="F359" s="137"/>
      <c r="G359" s="137"/>
      <c r="H359" s="137"/>
      <c r="I359" s="137"/>
      <c r="J359" s="137"/>
      <c r="K359" s="137"/>
      <c r="L359" s="19"/>
    </row>
    <row r="360" spans="1:12" ht="12.75">
      <c r="A360" s="137"/>
      <c r="B360" s="137"/>
      <c r="C360" s="137"/>
      <c r="D360" s="137"/>
      <c r="E360" s="137"/>
      <c r="F360" s="137"/>
      <c r="G360" s="137"/>
      <c r="H360" s="137"/>
      <c r="I360" s="137"/>
      <c r="J360" s="137"/>
      <c r="K360" s="137"/>
      <c r="L360" s="19"/>
    </row>
    <row r="361" spans="1:12" ht="12.75">
      <c r="A361" s="137"/>
      <c r="B361" s="137"/>
      <c r="C361" s="137"/>
      <c r="D361" s="137"/>
      <c r="E361" s="137"/>
      <c r="F361" s="137"/>
      <c r="G361" s="137"/>
      <c r="H361" s="137"/>
      <c r="I361" s="137"/>
      <c r="J361" s="137"/>
      <c r="K361" s="137"/>
      <c r="L361" s="19"/>
    </row>
    <row r="362" spans="1:12" ht="12.75">
      <c r="A362" s="137"/>
      <c r="B362" s="137"/>
      <c r="C362" s="137"/>
      <c r="D362" s="137"/>
      <c r="E362" s="137"/>
      <c r="F362" s="137"/>
      <c r="G362" s="137"/>
      <c r="H362" s="137"/>
      <c r="I362" s="137"/>
      <c r="J362" s="137"/>
      <c r="K362" s="137"/>
      <c r="L362" s="19"/>
    </row>
    <row r="363" spans="1:12" ht="12.75">
      <c r="A363" s="137"/>
      <c r="B363" s="137"/>
      <c r="C363" s="137"/>
      <c r="D363" s="137"/>
      <c r="E363" s="137"/>
      <c r="F363" s="137"/>
      <c r="G363" s="137"/>
      <c r="H363" s="137"/>
      <c r="I363" s="137"/>
      <c r="J363" s="137"/>
      <c r="K363" s="137"/>
      <c r="L363" s="19"/>
    </row>
    <row r="364" spans="1:12" ht="12.75">
      <c r="A364" s="137"/>
      <c r="B364" s="137"/>
      <c r="C364" s="137"/>
      <c r="D364" s="137"/>
      <c r="E364" s="137"/>
      <c r="F364" s="137"/>
      <c r="G364" s="137"/>
      <c r="H364" s="137"/>
      <c r="I364" s="137"/>
      <c r="J364" s="137"/>
      <c r="K364" s="137"/>
      <c r="L364" s="19"/>
    </row>
    <row r="365" spans="1:12" ht="12.75">
      <c r="A365" s="137"/>
      <c r="B365" s="137"/>
      <c r="C365" s="137"/>
      <c r="D365" s="137"/>
      <c r="E365" s="137"/>
      <c r="F365" s="137"/>
      <c r="G365" s="137"/>
      <c r="H365" s="137"/>
      <c r="I365" s="137"/>
      <c r="J365" s="137"/>
      <c r="K365" s="137"/>
      <c r="L365" s="19"/>
    </row>
    <row r="366" spans="1:12" ht="12.75">
      <c r="A366" s="137"/>
      <c r="B366" s="137"/>
      <c r="C366" s="137"/>
      <c r="D366" s="137"/>
      <c r="E366" s="137"/>
      <c r="F366" s="137"/>
      <c r="G366" s="137"/>
      <c r="H366" s="137"/>
      <c r="I366" s="137"/>
      <c r="J366" s="137"/>
      <c r="K366" s="137"/>
      <c r="L366" s="19"/>
    </row>
    <row r="367" spans="1:12" ht="12.75">
      <c r="A367" s="137"/>
      <c r="B367" s="137"/>
      <c r="C367" s="137"/>
      <c r="D367" s="137"/>
      <c r="E367" s="137"/>
      <c r="F367" s="137"/>
      <c r="G367" s="137"/>
      <c r="H367" s="137"/>
      <c r="I367" s="137"/>
      <c r="J367" s="137"/>
      <c r="K367" s="137"/>
      <c r="L367" s="19"/>
    </row>
    <row r="368" ht="12.75">
      <c r="L368" s="19"/>
    </row>
    <row r="369" ht="12.75">
      <c r="L369" s="19"/>
    </row>
    <row r="370" ht="12.75">
      <c r="L370" s="19"/>
    </row>
  </sheetData>
  <sheetProtection password="C6ED" sheet="1" objects="1" scenarios="1"/>
  <mergeCells count="3">
    <mergeCell ref="H51:K51"/>
    <mergeCell ref="H63:K63"/>
    <mergeCell ref="C9:J9"/>
  </mergeCells>
  <conditionalFormatting sqref="D110:I115">
    <cfRule type="cellIs" priority="1" dxfId="0" operator="lessThanOrEqual" stopIfTrue="1">
      <formula>0.05</formula>
    </cfRule>
  </conditionalFormatting>
  <conditionalFormatting sqref="B95:E102 H95:K102">
    <cfRule type="cellIs" priority="2" dxfId="1" operator="between" stopIfTrue="1">
      <formula>0.1</formula>
      <formula>0.3</formula>
    </cfRule>
    <cfRule type="cellIs" priority="3" dxfId="0" operator="greaterThan" stopIfTrue="1">
      <formula>0.3</formula>
    </cfRule>
  </conditionalFormatting>
  <conditionalFormatting sqref="K54:K59 J45">
    <cfRule type="cellIs" priority="4" dxfId="0" operator="lessThan" stopIfTrue="1">
      <formula>0.05</formula>
    </cfRule>
  </conditionalFormatting>
  <printOptions/>
  <pageMargins left="0.75" right="0.75" top="1" bottom="1" header="0.5" footer="0.5"/>
  <pageSetup horizontalDpi="600" verticalDpi="600" orientation="portrait" paperSize="9" scale="75" r:id="rId2"/>
  <rowBreaks count="1" manualBreakCount="1">
    <brk id="4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S233"/>
  <sheetViews>
    <sheetView workbookViewId="0" topLeftCell="A136">
      <selection activeCell="E148" sqref="E148"/>
    </sheetView>
  </sheetViews>
  <sheetFormatPr defaultColWidth="11.421875" defaultRowHeight="12.75"/>
  <cols>
    <col min="1" max="1" width="11.8515625" style="61" customWidth="1"/>
    <col min="2" max="5" width="9.140625" style="61" customWidth="1"/>
    <col min="6" max="6" width="12.421875" style="61" bestFit="1" customWidth="1"/>
    <col min="7" max="7" width="9.140625" style="61" customWidth="1"/>
    <col min="8" max="8" width="11.57421875" style="61" bestFit="1" customWidth="1"/>
    <col min="9" max="97" width="9.140625" style="61" customWidth="1"/>
    <col min="98" max="16384" width="9.140625" style="73" customWidth="1"/>
  </cols>
  <sheetData>
    <row r="1" spans="1:97" s="158" customFormat="1" ht="12.75">
      <c r="A1" s="157" t="s">
        <v>134</v>
      </c>
      <c r="B1" s="157">
        <f>'Raw Data'!B1</f>
        <v>1</v>
      </c>
      <c r="C1" s="157">
        <f>'Raw Data'!C1</f>
        <v>2</v>
      </c>
      <c r="D1" s="157">
        <f>'Raw Data'!D1</f>
        <v>3</v>
      </c>
      <c r="E1" s="157">
        <f>'Raw Data'!E1</f>
        <v>4</v>
      </c>
      <c r="F1" s="157">
        <f>'Raw Data'!F1</f>
        <v>5</v>
      </c>
      <c r="G1" s="157">
        <f>'Raw Data'!G1</f>
        <v>6</v>
      </c>
      <c r="H1" s="157">
        <f>'Raw Data'!H1</f>
        <v>7</v>
      </c>
      <c r="I1" s="157">
        <f>'Raw Data'!I1</f>
        <v>8</v>
      </c>
      <c r="J1" s="157">
        <f>'Raw Data'!J1</f>
        <v>9</v>
      </c>
      <c r="K1" s="157">
        <f>'Raw Data'!K1</f>
        <v>10</v>
      </c>
      <c r="L1" s="157">
        <f>'Raw Data'!L1</f>
        <v>11</v>
      </c>
      <c r="M1" s="157">
        <f>'Raw Data'!M1</f>
        <v>12</v>
      </c>
      <c r="N1" s="157">
        <f>'Raw Data'!N1</f>
        <v>13</v>
      </c>
      <c r="O1" s="157">
        <f>'Raw Data'!O1</f>
        <v>14</v>
      </c>
      <c r="P1" s="157">
        <f>'Raw Data'!P1</f>
        <v>15</v>
      </c>
      <c r="Q1" s="157">
        <f>'Raw Data'!Q1</f>
        <v>16</v>
      </c>
      <c r="R1" s="157">
        <f>'Raw Data'!R1</f>
        <v>17</v>
      </c>
      <c r="S1" s="157">
        <f>'Raw Data'!S1</f>
        <v>18</v>
      </c>
      <c r="T1" s="157">
        <f>'Raw Data'!T1</f>
        <v>19</v>
      </c>
      <c r="U1" s="157">
        <f>'Raw Data'!U1</f>
        <v>20</v>
      </c>
      <c r="V1" s="157">
        <f>'Raw Data'!V1</f>
        <v>21</v>
      </c>
      <c r="W1" s="157">
        <f>'Raw Data'!W1</f>
        <v>22</v>
      </c>
      <c r="X1" s="157">
        <f>'Raw Data'!X1</f>
        <v>23</v>
      </c>
      <c r="Y1" s="157">
        <f>'Raw Data'!Y1</f>
        <v>24</v>
      </c>
      <c r="Z1" s="157">
        <f>'Raw Data'!Z1</f>
        <v>25</v>
      </c>
      <c r="AA1" s="157">
        <f>'Raw Data'!AA1</f>
        <v>26</v>
      </c>
      <c r="AB1" s="157">
        <f>'Raw Data'!AB1</f>
        <v>27</v>
      </c>
      <c r="AC1" s="157">
        <f>'Raw Data'!AC1</f>
        <v>28</v>
      </c>
      <c r="AD1" s="157">
        <f>'Raw Data'!AD1</f>
        <v>29</v>
      </c>
      <c r="AE1" s="157">
        <f>'Raw Data'!AE1</f>
        <v>30</v>
      </c>
      <c r="AF1" s="157">
        <f>'Raw Data'!AF1</f>
        <v>31</v>
      </c>
      <c r="AG1" s="157">
        <f>'Raw Data'!AG1</f>
        <v>32</v>
      </c>
      <c r="AH1" s="157">
        <f>'Raw Data'!AH1</f>
        <v>33</v>
      </c>
      <c r="AI1" s="157">
        <f>'Raw Data'!AI1</f>
        <v>34</v>
      </c>
      <c r="AJ1" s="157">
        <f>'Raw Data'!AJ1</f>
        <v>35</v>
      </c>
      <c r="AK1" s="157">
        <f>'Raw Data'!AK1</f>
        <v>36</v>
      </c>
      <c r="AL1" s="157">
        <f>'Raw Data'!AL1</f>
        <v>37</v>
      </c>
      <c r="AM1" s="157">
        <f>'Raw Data'!AM1</f>
        <v>38</v>
      </c>
      <c r="AN1" s="157">
        <f>'Raw Data'!AN1</f>
        <v>39</v>
      </c>
      <c r="AO1" s="157">
        <f>'Raw Data'!AO1</f>
        <v>40</v>
      </c>
      <c r="AP1" s="157">
        <f>'Raw Data'!AP1</f>
        <v>41</v>
      </c>
      <c r="AQ1" s="157">
        <f>'Raw Data'!AQ1</f>
        <v>42</v>
      </c>
      <c r="AR1" s="157">
        <f>'Raw Data'!AR1</f>
        <v>43</v>
      </c>
      <c r="AS1" s="157">
        <f>'Raw Data'!AS1</f>
        <v>44</v>
      </c>
      <c r="AT1" s="157">
        <f>'Raw Data'!AT1</f>
        <v>45</v>
      </c>
      <c r="AU1" s="157">
        <f>'Raw Data'!AU1</f>
        <v>46</v>
      </c>
      <c r="AV1" s="157">
        <f>'Raw Data'!AV1</f>
        <v>47</v>
      </c>
      <c r="AW1" s="157">
        <f>'Raw Data'!AW1</f>
        <v>48</v>
      </c>
      <c r="AX1" s="157">
        <f>'Raw Data'!AX1</f>
        <v>0</v>
      </c>
      <c r="AY1" s="157">
        <f>'Raw Data'!AY1</f>
        <v>0</v>
      </c>
      <c r="AZ1" s="157">
        <f>'Raw Data'!AZ1</f>
        <v>0</v>
      </c>
      <c r="BA1" s="157">
        <f>'Raw Data'!BA1</f>
        <v>0</v>
      </c>
      <c r="BB1" s="157">
        <f>'Raw Data'!BB1</f>
        <v>0</v>
      </c>
      <c r="BC1" s="157">
        <f>'Raw Data'!BC1</f>
        <v>0</v>
      </c>
      <c r="BD1" s="157">
        <f>'Raw Data'!BD1</f>
        <v>0</v>
      </c>
      <c r="BE1" s="157">
        <f>'Raw Data'!BE1</f>
        <v>0</v>
      </c>
      <c r="BF1" s="157">
        <f>'Raw Data'!BF1</f>
        <v>0</v>
      </c>
      <c r="BG1" s="157">
        <f>'Raw Data'!BG1</f>
        <v>0</v>
      </c>
      <c r="BH1" s="157">
        <f>'Raw Data'!BH1</f>
        <v>0</v>
      </c>
      <c r="BI1" s="157">
        <f>'Raw Data'!BI1</f>
        <v>0</v>
      </c>
      <c r="BJ1" s="157">
        <f>'Raw Data'!BJ1</f>
        <v>0</v>
      </c>
      <c r="BK1" s="157">
        <f>'Raw Data'!BK1</f>
        <v>0</v>
      </c>
      <c r="BL1" s="157">
        <f>'Raw Data'!BL1</f>
        <v>0</v>
      </c>
      <c r="BM1" s="157">
        <f>'Raw Data'!BM1</f>
        <v>0</v>
      </c>
      <c r="BN1" s="157">
        <f>'Raw Data'!BN1</f>
        <v>0</v>
      </c>
      <c r="BO1" s="157">
        <f>'Raw Data'!BO1</f>
        <v>0</v>
      </c>
      <c r="BP1" s="157">
        <f>'Raw Data'!BP1</f>
        <v>0</v>
      </c>
      <c r="BQ1" s="157">
        <f>'Raw Data'!BQ1</f>
        <v>0</v>
      </c>
      <c r="BR1" s="157">
        <f>'Raw Data'!BR1</f>
        <v>0</v>
      </c>
      <c r="BS1" s="157">
        <f>'Raw Data'!BS1</f>
        <v>0</v>
      </c>
      <c r="BT1" s="157">
        <f>'Raw Data'!BT1</f>
        <v>0</v>
      </c>
      <c r="BU1" s="157">
        <f>'Raw Data'!BU1</f>
        <v>0</v>
      </c>
      <c r="BV1" s="157">
        <f>'Raw Data'!BV1</f>
        <v>0</v>
      </c>
      <c r="BW1" s="157">
        <f>'Raw Data'!BW1</f>
        <v>0</v>
      </c>
      <c r="BX1" s="157">
        <f>'Raw Data'!BX1</f>
        <v>0</v>
      </c>
      <c r="BY1" s="157">
        <f>'Raw Data'!BY1</f>
        <v>0</v>
      </c>
      <c r="BZ1" s="157">
        <f>'Raw Data'!BZ1</f>
        <v>0</v>
      </c>
      <c r="CA1" s="157">
        <f>'Raw Data'!CA1</f>
        <v>0</v>
      </c>
      <c r="CB1" s="157">
        <f>'Raw Data'!CB1</f>
        <v>0</v>
      </c>
      <c r="CC1" s="157">
        <f>'Raw Data'!CC1</f>
        <v>0</v>
      </c>
      <c r="CD1" s="157">
        <f>'Raw Data'!CD1</f>
        <v>0</v>
      </c>
      <c r="CE1" s="157">
        <f>'Raw Data'!CE1</f>
        <v>0</v>
      </c>
      <c r="CF1" s="157">
        <f>'Raw Data'!CF1</f>
        <v>0</v>
      </c>
      <c r="CG1" s="157">
        <f>'Raw Data'!CG1</f>
        <v>0</v>
      </c>
      <c r="CH1" s="157">
        <f>'Raw Data'!CH1</f>
        <v>0</v>
      </c>
      <c r="CI1" s="157">
        <f>'Raw Data'!CI1</f>
        <v>0</v>
      </c>
      <c r="CJ1" s="157">
        <f>'Raw Data'!CJ1</f>
        <v>0</v>
      </c>
      <c r="CK1" s="157">
        <f>'Raw Data'!CK1</f>
        <v>0</v>
      </c>
      <c r="CL1" s="157">
        <f>'Raw Data'!CL1</f>
        <v>0</v>
      </c>
      <c r="CM1" s="157">
        <f>'Raw Data'!CM1</f>
        <v>0</v>
      </c>
      <c r="CN1" s="157">
        <f>'Raw Data'!CN1</f>
        <v>0</v>
      </c>
      <c r="CO1" s="157">
        <f>'Raw Data'!CO1</f>
        <v>0</v>
      </c>
      <c r="CP1" s="157">
        <f>'Raw Data'!CP1</f>
        <v>0</v>
      </c>
      <c r="CQ1" s="157">
        <f>'Raw Data'!CQ1</f>
        <v>0</v>
      </c>
      <c r="CR1" s="157">
        <f>'Raw Data'!CR1</f>
        <v>0</v>
      </c>
      <c r="CS1" s="157">
        <f>'Raw Data'!CS1</f>
        <v>0</v>
      </c>
    </row>
    <row r="2" spans="1:97" ht="12.75">
      <c r="A2" s="154">
        <v>1</v>
      </c>
      <c r="B2" s="159">
        <f>'Raw Data'!B2</f>
        <v>0</v>
      </c>
      <c r="C2" s="159">
        <f>'Raw Data'!C2</f>
        <v>0</v>
      </c>
      <c r="D2" s="159">
        <f>'Raw Data'!D2</f>
        <v>0</v>
      </c>
      <c r="E2" s="159">
        <f>'Raw Data'!E2</f>
        <v>0</v>
      </c>
      <c r="F2" s="159">
        <f>'Raw Data'!F2</f>
        <v>0</v>
      </c>
      <c r="G2" s="159">
        <f>'Raw Data'!G2</f>
        <v>0</v>
      </c>
      <c r="H2" s="159">
        <f>'Raw Data'!H2</f>
        <v>0</v>
      </c>
      <c r="I2" s="159">
        <f>'Raw Data'!I2</f>
        <v>0</v>
      </c>
      <c r="J2" s="159">
        <f>'Raw Data'!J2</f>
        <v>0</v>
      </c>
      <c r="K2" s="159">
        <f>'Raw Data'!K2</f>
        <v>0</v>
      </c>
      <c r="L2" s="159">
        <f>'Raw Data'!L2</f>
        <v>0</v>
      </c>
      <c r="M2" s="159">
        <f>'Raw Data'!M2</f>
        <v>0</v>
      </c>
      <c r="N2" s="159">
        <f>'Raw Data'!N2</f>
        <v>0</v>
      </c>
      <c r="O2" s="159">
        <f>'Raw Data'!O2</f>
        <v>0</v>
      </c>
      <c r="P2" s="159">
        <f>'Raw Data'!P2</f>
        <v>0</v>
      </c>
      <c r="Q2" s="159">
        <f>'Raw Data'!Q2</f>
        <v>0</v>
      </c>
      <c r="R2" s="159">
        <f>'Raw Data'!R2</f>
        <v>0</v>
      </c>
      <c r="S2" s="159">
        <f>'Raw Data'!S2</f>
        <v>0</v>
      </c>
      <c r="T2" s="159">
        <f>'Raw Data'!T2</f>
        <v>0</v>
      </c>
      <c r="U2" s="159">
        <f>'Raw Data'!U2</f>
        <v>0</v>
      </c>
      <c r="V2" s="159">
        <f>'Raw Data'!V2</f>
        <v>0</v>
      </c>
      <c r="W2" s="159">
        <f>'Raw Data'!W2</f>
        <v>0</v>
      </c>
      <c r="X2" s="159">
        <f>'Raw Data'!X2</f>
        <v>0</v>
      </c>
      <c r="Y2" s="159">
        <f>'Raw Data'!Y2</f>
        <v>0</v>
      </c>
      <c r="Z2" s="159">
        <f>'Raw Data'!Z2</f>
        <v>0</v>
      </c>
      <c r="AA2" s="159">
        <f>'Raw Data'!AA2</f>
        <v>0</v>
      </c>
      <c r="AB2" s="159">
        <f>'Raw Data'!AB2</f>
        <v>0</v>
      </c>
      <c r="AC2" s="159">
        <f>'Raw Data'!AC2</f>
        <v>0</v>
      </c>
      <c r="AD2" s="159">
        <f>'Raw Data'!AD2</f>
        <v>0</v>
      </c>
      <c r="AE2" s="159">
        <f>'Raw Data'!AE2</f>
        <v>0</v>
      </c>
      <c r="AF2" s="159">
        <f>'Raw Data'!AF2</f>
        <v>0</v>
      </c>
      <c r="AG2" s="159">
        <f>'Raw Data'!AG2</f>
        <v>0</v>
      </c>
      <c r="AH2" s="159">
        <f>'Raw Data'!AH2</f>
        <v>0</v>
      </c>
      <c r="AI2" s="159">
        <f>'Raw Data'!AI2</f>
        <v>0</v>
      </c>
      <c r="AJ2" s="159">
        <f>'Raw Data'!AJ2</f>
        <v>0</v>
      </c>
      <c r="AK2" s="159">
        <f>'Raw Data'!AK2</f>
        <v>0</v>
      </c>
      <c r="AL2" s="159">
        <f>'Raw Data'!AL2</f>
        <v>0</v>
      </c>
      <c r="AM2" s="159">
        <f>'Raw Data'!AM2</f>
        <v>0</v>
      </c>
      <c r="AN2" s="159">
        <f>'Raw Data'!AN2</f>
        <v>0</v>
      </c>
      <c r="AO2" s="159">
        <f>'Raw Data'!AO2</f>
        <v>0</v>
      </c>
      <c r="AP2" s="159">
        <f>'Raw Data'!AP2</f>
        <v>0</v>
      </c>
      <c r="AQ2" s="159">
        <f>'Raw Data'!AQ2</f>
        <v>0</v>
      </c>
      <c r="AR2" s="159">
        <f>'Raw Data'!AR2</f>
        <v>0</v>
      </c>
      <c r="AS2" s="159">
        <f>'Raw Data'!AS2</f>
        <v>0</v>
      </c>
      <c r="AT2" s="159">
        <f>'Raw Data'!AT2</f>
        <v>0</v>
      </c>
      <c r="AU2" s="159">
        <f>'Raw Data'!AU2</f>
        <v>0</v>
      </c>
      <c r="AV2" s="159">
        <f>'Raw Data'!AV2</f>
        <v>0</v>
      </c>
      <c r="AW2" s="159">
        <f>'Raw Data'!AW2</f>
        <v>0</v>
      </c>
      <c r="AX2" s="159">
        <f>'Raw Data'!AX2</f>
        <v>0</v>
      </c>
      <c r="AY2" s="159">
        <f>'Raw Data'!AY2</f>
        <v>0</v>
      </c>
      <c r="AZ2" s="159">
        <f>'Raw Data'!AZ2</f>
        <v>0</v>
      </c>
      <c r="BA2" s="159">
        <f>'Raw Data'!BA2</f>
        <v>0</v>
      </c>
      <c r="BB2" s="159">
        <f>'Raw Data'!BB2</f>
        <v>0</v>
      </c>
      <c r="BC2" s="159">
        <f>'Raw Data'!BC2</f>
        <v>0</v>
      </c>
      <c r="BD2" s="159">
        <f>'Raw Data'!BD2</f>
        <v>0</v>
      </c>
      <c r="BE2" s="159">
        <f>'Raw Data'!BE2</f>
        <v>0</v>
      </c>
      <c r="BF2" s="159">
        <f>'Raw Data'!BF2</f>
        <v>0</v>
      </c>
      <c r="BG2" s="159">
        <f>'Raw Data'!BG2</f>
        <v>0</v>
      </c>
      <c r="BH2" s="159">
        <f>'Raw Data'!BH2</f>
        <v>0</v>
      </c>
      <c r="BI2" s="159">
        <f>'Raw Data'!BI2</f>
        <v>0</v>
      </c>
      <c r="BJ2" s="159">
        <f>'Raw Data'!BJ2</f>
        <v>0</v>
      </c>
      <c r="BK2" s="159">
        <f>'Raw Data'!BK2</f>
        <v>0</v>
      </c>
      <c r="BL2" s="159">
        <f>'Raw Data'!BL2</f>
        <v>0</v>
      </c>
      <c r="BM2" s="159">
        <f>'Raw Data'!BM2</f>
        <v>0</v>
      </c>
      <c r="BN2" s="159">
        <f>'Raw Data'!BN2</f>
        <v>0</v>
      </c>
      <c r="BO2" s="159">
        <f>'Raw Data'!BO2</f>
        <v>0</v>
      </c>
      <c r="BP2" s="159">
        <f>'Raw Data'!BP2</f>
        <v>0</v>
      </c>
      <c r="BQ2" s="159">
        <f>'Raw Data'!BQ2</f>
        <v>0</v>
      </c>
      <c r="BR2" s="159">
        <f>'Raw Data'!BR2</f>
        <v>0</v>
      </c>
      <c r="BS2" s="159">
        <f>'Raw Data'!BS2</f>
        <v>0</v>
      </c>
      <c r="BT2" s="159">
        <f>'Raw Data'!BT2</f>
        <v>0</v>
      </c>
      <c r="BU2" s="159">
        <f>'Raw Data'!BU2</f>
        <v>0</v>
      </c>
      <c r="BV2" s="159">
        <f>'Raw Data'!BV2</f>
        <v>0</v>
      </c>
      <c r="BW2" s="159">
        <f>'Raw Data'!BW2</f>
        <v>0</v>
      </c>
      <c r="BX2" s="159">
        <f>'Raw Data'!BX2</f>
        <v>0</v>
      </c>
      <c r="BY2" s="159">
        <f>'Raw Data'!BY2</f>
        <v>0</v>
      </c>
      <c r="BZ2" s="159">
        <f>'Raw Data'!BZ2</f>
        <v>0</v>
      </c>
      <c r="CA2" s="159">
        <f>'Raw Data'!CA2</f>
        <v>0</v>
      </c>
      <c r="CB2" s="159">
        <f>'Raw Data'!CB2</f>
        <v>0</v>
      </c>
      <c r="CC2" s="159">
        <f>'Raw Data'!CC2</f>
        <v>0</v>
      </c>
      <c r="CD2" s="159">
        <f>'Raw Data'!CD2</f>
        <v>0</v>
      </c>
      <c r="CE2" s="159">
        <f>'Raw Data'!CE2</f>
        <v>0</v>
      </c>
      <c r="CF2" s="159">
        <f>'Raw Data'!CF2</f>
        <v>0</v>
      </c>
      <c r="CG2" s="159">
        <f>'Raw Data'!CG2</f>
        <v>0</v>
      </c>
      <c r="CH2" s="159">
        <f>'Raw Data'!CH2</f>
        <v>0</v>
      </c>
      <c r="CI2" s="159">
        <f>'Raw Data'!CI2</f>
        <v>0</v>
      </c>
      <c r="CJ2" s="159">
        <f>'Raw Data'!CJ2</f>
        <v>0</v>
      </c>
      <c r="CK2" s="159">
        <f>'Raw Data'!CK2</f>
        <v>0</v>
      </c>
      <c r="CL2" s="159">
        <f>'Raw Data'!CL2</f>
        <v>0</v>
      </c>
      <c r="CM2" s="159">
        <f>'Raw Data'!CM2</f>
        <v>0</v>
      </c>
      <c r="CN2" s="159">
        <f>'Raw Data'!CN2</f>
        <v>0</v>
      </c>
      <c r="CO2" s="159">
        <f>'Raw Data'!CO2</f>
        <v>0</v>
      </c>
      <c r="CP2" s="159">
        <f>'Raw Data'!CP2</f>
        <v>0</v>
      </c>
      <c r="CQ2" s="159">
        <f>'Raw Data'!CQ2</f>
        <v>0</v>
      </c>
      <c r="CR2" s="159">
        <f>'Raw Data'!CR2</f>
        <v>0</v>
      </c>
      <c r="CS2" s="159">
        <f>'Raw Data'!CS2</f>
        <v>0</v>
      </c>
    </row>
    <row r="3" spans="1:97" ht="12.75">
      <c r="A3" s="154">
        <v>2</v>
      </c>
      <c r="B3" s="159">
        <f>'Raw Data'!B3</f>
        <v>0</v>
      </c>
      <c r="C3" s="159">
        <f>'Raw Data'!C3</f>
        <v>0</v>
      </c>
      <c r="D3" s="159">
        <f>'Raw Data'!D3</f>
        <v>0</v>
      </c>
      <c r="E3" s="159">
        <f>'Raw Data'!E3</f>
        <v>0</v>
      </c>
      <c r="F3" s="159">
        <f>'Raw Data'!F3</f>
        <v>0</v>
      </c>
      <c r="G3" s="159">
        <f>'Raw Data'!G3</f>
        <v>0</v>
      </c>
      <c r="H3" s="159">
        <f>'Raw Data'!H3</f>
        <v>0</v>
      </c>
      <c r="I3" s="159">
        <f>'Raw Data'!I3</f>
        <v>0</v>
      </c>
      <c r="J3" s="159">
        <f>'Raw Data'!J3</f>
        <v>0</v>
      </c>
      <c r="K3" s="159">
        <f>'Raw Data'!K3</f>
        <v>0</v>
      </c>
      <c r="L3" s="159">
        <f>'Raw Data'!L3</f>
        <v>0</v>
      </c>
      <c r="M3" s="159">
        <f>'Raw Data'!M3</f>
        <v>0</v>
      </c>
      <c r="N3" s="159">
        <f>'Raw Data'!N3</f>
        <v>0</v>
      </c>
      <c r="O3" s="159">
        <f>'Raw Data'!O3</f>
        <v>0</v>
      </c>
      <c r="P3" s="159">
        <f>'Raw Data'!P3</f>
        <v>0</v>
      </c>
      <c r="Q3" s="159">
        <f>'Raw Data'!Q3</f>
        <v>0</v>
      </c>
      <c r="R3" s="159">
        <f>'Raw Data'!R3</f>
        <v>0</v>
      </c>
      <c r="S3" s="159">
        <f>'Raw Data'!S3</f>
        <v>0</v>
      </c>
      <c r="T3" s="159">
        <f>'Raw Data'!T3</f>
        <v>0</v>
      </c>
      <c r="U3" s="159">
        <f>'Raw Data'!U3</f>
        <v>0</v>
      </c>
      <c r="V3" s="159">
        <f>'Raw Data'!V3</f>
        <v>0</v>
      </c>
      <c r="W3" s="159">
        <f>'Raw Data'!W3</f>
        <v>0</v>
      </c>
      <c r="X3" s="159">
        <f>'Raw Data'!X3</f>
        <v>0</v>
      </c>
      <c r="Y3" s="159">
        <f>'Raw Data'!Y3</f>
        <v>0</v>
      </c>
      <c r="Z3" s="159">
        <f>'Raw Data'!Z3</f>
        <v>0</v>
      </c>
      <c r="AA3" s="159">
        <f>'Raw Data'!AA3</f>
        <v>0</v>
      </c>
      <c r="AB3" s="159">
        <f>'Raw Data'!AB3</f>
        <v>0</v>
      </c>
      <c r="AC3" s="159">
        <f>'Raw Data'!AC3</f>
        <v>0</v>
      </c>
      <c r="AD3" s="159">
        <f>'Raw Data'!AD3</f>
        <v>0</v>
      </c>
      <c r="AE3" s="159">
        <f>'Raw Data'!AE3</f>
        <v>0</v>
      </c>
      <c r="AF3" s="159">
        <f>'Raw Data'!AF3</f>
        <v>0</v>
      </c>
      <c r="AG3" s="159">
        <f>'Raw Data'!AG3</f>
        <v>0</v>
      </c>
      <c r="AH3" s="159">
        <f>'Raw Data'!AH3</f>
        <v>0</v>
      </c>
      <c r="AI3" s="159">
        <f>'Raw Data'!AI3</f>
        <v>0</v>
      </c>
      <c r="AJ3" s="159">
        <f>'Raw Data'!AJ3</f>
        <v>0</v>
      </c>
      <c r="AK3" s="159">
        <f>'Raw Data'!AK3</f>
        <v>0</v>
      </c>
      <c r="AL3" s="159">
        <f>'Raw Data'!AL3</f>
        <v>0</v>
      </c>
      <c r="AM3" s="159">
        <f>'Raw Data'!AM3</f>
        <v>0</v>
      </c>
      <c r="AN3" s="159">
        <f>'Raw Data'!AN3</f>
        <v>0</v>
      </c>
      <c r="AO3" s="159">
        <f>'Raw Data'!AO3</f>
        <v>0</v>
      </c>
      <c r="AP3" s="159">
        <f>'Raw Data'!AP3</f>
        <v>0</v>
      </c>
      <c r="AQ3" s="159">
        <f>'Raw Data'!AQ3</f>
        <v>0</v>
      </c>
      <c r="AR3" s="159">
        <f>'Raw Data'!AR3</f>
        <v>0</v>
      </c>
      <c r="AS3" s="159">
        <f>'Raw Data'!AS3</f>
        <v>0</v>
      </c>
      <c r="AT3" s="159">
        <f>'Raw Data'!AT3</f>
        <v>0</v>
      </c>
      <c r="AU3" s="159">
        <f>'Raw Data'!AU3</f>
        <v>0</v>
      </c>
      <c r="AV3" s="159">
        <f>'Raw Data'!AV3</f>
        <v>0</v>
      </c>
      <c r="AW3" s="159">
        <f>'Raw Data'!AW3</f>
        <v>0</v>
      </c>
      <c r="AX3" s="159">
        <f>'Raw Data'!AX3</f>
        <v>0</v>
      </c>
      <c r="AY3" s="159">
        <f>'Raw Data'!AY3</f>
        <v>0</v>
      </c>
      <c r="AZ3" s="159">
        <f>'Raw Data'!AZ3</f>
        <v>0</v>
      </c>
      <c r="BA3" s="159">
        <f>'Raw Data'!BA3</f>
        <v>0</v>
      </c>
      <c r="BB3" s="159">
        <f>'Raw Data'!BB3</f>
        <v>0</v>
      </c>
      <c r="BC3" s="159">
        <f>'Raw Data'!BC3</f>
        <v>0</v>
      </c>
      <c r="BD3" s="159">
        <f>'Raw Data'!BD3</f>
        <v>0</v>
      </c>
      <c r="BE3" s="159">
        <f>'Raw Data'!BE3</f>
        <v>0</v>
      </c>
      <c r="BF3" s="159">
        <f>'Raw Data'!BF3</f>
        <v>0</v>
      </c>
      <c r="BG3" s="159">
        <f>'Raw Data'!BG3</f>
        <v>0</v>
      </c>
      <c r="BH3" s="159">
        <f>'Raw Data'!BH3</f>
        <v>0</v>
      </c>
      <c r="BI3" s="159">
        <f>'Raw Data'!BI3</f>
        <v>0</v>
      </c>
      <c r="BJ3" s="159">
        <f>'Raw Data'!BJ3</f>
        <v>0</v>
      </c>
      <c r="BK3" s="159">
        <f>'Raw Data'!BK3</f>
        <v>0</v>
      </c>
      <c r="BL3" s="159">
        <f>'Raw Data'!BL3</f>
        <v>0</v>
      </c>
      <c r="BM3" s="159">
        <f>'Raw Data'!BM3</f>
        <v>0</v>
      </c>
      <c r="BN3" s="159">
        <f>'Raw Data'!BN3</f>
        <v>0</v>
      </c>
      <c r="BO3" s="159">
        <f>'Raw Data'!BO3</f>
        <v>0</v>
      </c>
      <c r="BP3" s="159">
        <f>'Raw Data'!BP3</f>
        <v>0</v>
      </c>
      <c r="BQ3" s="159">
        <f>'Raw Data'!BQ3</f>
        <v>0</v>
      </c>
      <c r="BR3" s="159">
        <f>'Raw Data'!BR3</f>
        <v>0</v>
      </c>
      <c r="BS3" s="159">
        <f>'Raw Data'!BS3</f>
        <v>0</v>
      </c>
      <c r="BT3" s="159">
        <f>'Raw Data'!BT3</f>
        <v>0</v>
      </c>
      <c r="BU3" s="159">
        <f>'Raw Data'!BU3</f>
        <v>0</v>
      </c>
      <c r="BV3" s="159">
        <f>'Raw Data'!BV3</f>
        <v>0</v>
      </c>
      <c r="BW3" s="159">
        <f>'Raw Data'!BW3</f>
        <v>0</v>
      </c>
      <c r="BX3" s="159">
        <f>'Raw Data'!BX3</f>
        <v>0</v>
      </c>
      <c r="BY3" s="159">
        <f>'Raw Data'!BY3</f>
        <v>0</v>
      </c>
      <c r="BZ3" s="159">
        <f>'Raw Data'!BZ3</f>
        <v>0</v>
      </c>
      <c r="CA3" s="159">
        <f>'Raw Data'!CA3</f>
        <v>0</v>
      </c>
      <c r="CB3" s="159">
        <f>'Raw Data'!CB3</f>
        <v>0</v>
      </c>
      <c r="CC3" s="159">
        <f>'Raw Data'!CC3</f>
        <v>0</v>
      </c>
      <c r="CD3" s="159">
        <f>'Raw Data'!CD3</f>
        <v>0</v>
      </c>
      <c r="CE3" s="159">
        <f>'Raw Data'!CE3</f>
        <v>0</v>
      </c>
      <c r="CF3" s="159">
        <f>'Raw Data'!CF3</f>
        <v>0</v>
      </c>
      <c r="CG3" s="159">
        <f>'Raw Data'!CG3</f>
        <v>0</v>
      </c>
      <c r="CH3" s="159">
        <f>'Raw Data'!CH3</f>
        <v>0</v>
      </c>
      <c r="CI3" s="159">
        <f>'Raw Data'!CI3</f>
        <v>0</v>
      </c>
      <c r="CJ3" s="159">
        <f>'Raw Data'!CJ3</f>
        <v>0</v>
      </c>
      <c r="CK3" s="159">
        <f>'Raw Data'!CK3</f>
        <v>0</v>
      </c>
      <c r="CL3" s="159">
        <f>'Raw Data'!CL3</f>
        <v>0</v>
      </c>
      <c r="CM3" s="159">
        <f>'Raw Data'!CM3</f>
        <v>0</v>
      </c>
      <c r="CN3" s="159">
        <f>'Raw Data'!CN3</f>
        <v>0</v>
      </c>
      <c r="CO3" s="159">
        <f>'Raw Data'!CO3</f>
        <v>0</v>
      </c>
      <c r="CP3" s="159">
        <f>'Raw Data'!CP3</f>
        <v>0</v>
      </c>
      <c r="CQ3" s="159">
        <f>'Raw Data'!CQ3</f>
        <v>0</v>
      </c>
      <c r="CR3" s="159">
        <f>'Raw Data'!CR3</f>
        <v>0</v>
      </c>
      <c r="CS3" s="159">
        <f>'Raw Data'!CS3</f>
        <v>0</v>
      </c>
    </row>
    <row r="4" spans="1:97" ht="12.75">
      <c r="A4" s="154">
        <v>3</v>
      </c>
      <c r="B4" s="159">
        <f>'Raw Data'!B4</f>
        <v>0</v>
      </c>
      <c r="C4" s="159">
        <f>'Raw Data'!C4</f>
        <v>0</v>
      </c>
      <c r="D4" s="159">
        <f>'Raw Data'!D4</f>
        <v>0</v>
      </c>
      <c r="E4" s="159">
        <f>'Raw Data'!E4</f>
        <v>0</v>
      </c>
      <c r="F4" s="159">
        <f>'Raw Data'!F4</f>
        <v>0</v>
      </c>
      <c r="G4" s="159">
        <f>'Raw Data'!G4</f>
        <v>0</v>
      </c>
      <c r="H4" s="159">
        <f>'Raw Data'!H4</f>
        <v>0</v>
      </c>
      <c r="I4" s="159">
        <f>'Raw Data'!I4</f>
        <v>0</v>
      </c>
      <c r="J4" s="159">
        <f>'Raw Data'!J4</f>
        <v>0</v>
      </c>
      <c r="K4" s="159">
        <f>'Raw Data'!K4</f>
        <v>0</v>
      </c>
      <c r="L4" s="159">
        <f>'Raw Data'!L4</f>
        <v>0</v>
      </c>
      <c r="M4" s="159">
        <f>'Raw Data'!M4</f>
        <v>0</v>
      </c>
      <c r="N4" s="159">
        <f>'Raw Data'!N4</f>
        <v>0</v>
      </c>
      <c r="O4" s="159">
        <f>'Raw Data'!O4</f>
        <v>0</v>
      </c>
      <c r="P4" s="159">
        <f>'Raw Data'!P4</f>
        <v>0</v>
      </c>
      <c r="Q4" s="159">
        <f>'Raw Data'!Q4</f>
        <v>0</v>
      </c>
      <c r="R4" s="159">
        <f>'Raw Data'!R4</f>
        <v>0</v>
      </c>
      <c r="S4" s="159">
        <f>'Raw Data'!S4</f>
        <v>0</v>
      </c>
      <c r="T4" s="159">
        <f>'Raw Data'!T4</f>
        <v>0</v>
      </c>
      <c r="U4" s="159">
        <f>'Raw Data'!U4</f>
        <v>0</v>
      </c>
      <c r="V4" s="159">
        <f>'Raw Data'!V4</f>
        <v>0</v>
      </c>
      <c r="W4" s="159">
        <f>'Raw Data'!W4</f>
        <v>0</v>
      </c>
      <c r="X4" s="159">
        <f>'Raw Data'!X4</f>
        <v>0</v>
      </c>
      <c r="Y4" s="159">
        <f>'Raw Data'!Y4</f>
        <v>0</v>
      </c>
      <c r="Z4" s="159">
        <f>'Raw Data'!Z4</f>
        <v>0</v>
      </c>
      <c r="AA4" s="159">
        <f>'Raw Data'!AA4</f>
        <v>0</v>
      </c>
      <c r="AB4" s="159">
        <f>'Raw Data'!AB4</f>
        <v>0</v>
      </c>
      <c r="AC4" s="159">
        <f>'Raw Data'!AC4</f>
        <v>0</v>
      </c>
      <c r="AD4" s="159">
        <f>'Raw Data'!AD4</f>
        <v>0</v>
      </c>
      <c r="AE4" s="159">
        <f>'Raw Data'!AE4</f>
        <v>0</v>
      </c>
      <c r="AF4" s="159">
        <f>'Raw Data'!AF4</f>
        <v>0</v>
      </c>
      <c r="AG4" s="159">
        <f>'Raw Data'!AG4</f>
        <v>0</v>
      </c>
      <c r="AH4" s="159">
        <f>'Raw Data'!AH4</f>
        <v>0</v>
      </c>
      <c r="AI4" s="159">
        <f>'Raw Data'!AI4</f>
        <v>0</v>
      </c>
      <c r="AJ4" s="159">
        <f>'Raw Data'!AJ4</f>
        <v>0</v>
      </c>
      <c r="AK4" s="159">
        <f>'Raw Data'!AK4</f>
        <v>0</v>
      </c>
      <c r="AL4" s="159">
        <f>'Raw Data'!AL4</f>
        <v>0</v>
      </c>
      <c r="AM4" s="159">
        <f>'Raw Data'!AM4</f>
        <v>0</v>
      </c>
      <c r="AN4" s="159">
        <f>'Raw Data'!AN4</f>
        <v>0</v>
      </c>
      <c r="AO4" s="159">
        <f>'Raw Data'!AO4</f>
        <v>0</v>
      </c>
      <c r="AP4" s="159">
        <f>'Raw Data'!AP4</f>
        <v>0</v>
      </c>
      <c r="AQ4" s="159">
        <f>'Raw Data'!AQ4</f>
        <v>0</v>
      </c>
      <c r="AR4" s="159">
        <f>'Raw Data'!AR4</f>
        <v>0</v>
      </c>
      <c r="AS4" s="159">
        <f>'Raw Data'!AS4</f>
        <v>0</v>
      </c>
      <c r="AT4" s="159">
        <f>'Raw Data'!AT4</f>
        <v>0</v>
      </c>
      <c r="AU4" s="159">
        <f>'Raw Data'!AU4</f>
        <v>0</v>
      </c>
      <c r="AV4" s="159">
        <f>'Raw Data'!AV4</f>
        <v>0</v>
      </c>
      <c r="AW4" s="159">
        <f>'Raw Data'!AW4</f>
        <v>0</v>
      </c>
      <c r="AX4" s="159">
        <f>'Raw Data'!AX4</f>
        <v>0</v>
      </c>
      <c r="AY4" s="159">
        <f>'Raw Data'!AY4</f>
        <v>0</v>
      </c>
      <c r="AZ4" s="159">
        <f>'Raw Data'!AZ4</f>
        <v>0</v>
      </c>
      <c r="BA4" s="159">
        <f>'Raw Data'!BA4</f>
        <v>0</v>
      </c>
      <c r="BB4" s="159">
        <f>'Raw Data'!BB4</f>
        <v>0</v>
      </c>
      <c r="BC4" s="159">
        <f>'Raw Data'!BC4</f>
        <v>0</v>
      </c>
      <c r="BD4" s="159">
        <f>'Raw Data'!BD4</f>
        <v>0</v>
      </c>
      <c r="BE4" s="159">
        <f>'Raw Data'!BE4</f>
        <v>0</v>
      </c>
      <c r="BF4" s="159">
        <f>'Raw Data'!BF4</f>
        <v>0</v>
      </c>
      <c r="BG4" s="159">
        <f>'Raw Data'!BG4</f>
        <v>0</v>
      </c>
      <c r="BH4" s="159">
        <f>'Raw Data'!BH4</f>
        <v>0</v>
      </c>
      <c r="BI4" s="159">
        <f>'Raw Data'!BI4</f>
        <v>0</v>
      </c>
      <c r="BJ4" s="159">
        <f>'Raw Data'!BJ4</f>
        <v>0</v>
      </c>
      <c r="BK4" s="159">
        <f>'Raw Data'!BK4</f>
        <v>0</v>
      </c>
      <c r="BL4" s="159">
        <f>'Raw Data'!BL4</f>
        <v>0</v>
      </c>
      <c r="BM4" s="159">
        <f>'Raw Data'!BM4</f>
        <v>0</v>
      </c>
      <c r="BN4" s="159">
        <f>'Raw Data'!BN4</f>
        <v>0</v>
      </c>
      <c r="BO4" s="159">
        <f>'Raw Data'!BO4</f>
        <v>0</v>
      </c>
      <c r="BP4" s="159">
        <f>'Raw Data'!BP4</f>
        <v>0</v>
      </c>
      <c r="BQ4" s="159">
        <f>'Raw Data'!BQ4</f>
        <v>0</v>
      </c>
      <c r="BR4" s="159">
        <f>'Raw Data'!BR4</f>
        <v>0</v>
      </c>
      <c r="BS4" s="159">
        <f>'Raw Data'!BS4</f>
        <v>0</v>
      </c>
      <c r="BT4" s="159">
        <f>'Raw Data'!BT4</f>
        <v>0</v>
      </c>
      <c r="BU4" s="159">
        <f>'Raw Data'!BU4</f>
        <v>0</v>
      </c>
      <c r="BV4" s="159">
        <f>'Raw Data'!BV4</f>
        <v>0</v>
      </c>
      <c r="BW4" s="159">
        <f>'Raw Data'!BW4</f>
        <v>0</v>
      </c>
      <c r="BX4" s="159">
        <f>'Raw Data'!BX4</f>
        <v>0</v>
      </c>
      <c r="BY4" s="159">
        <f>'Raw Data'!BY4</f>
        <v>0</v>
      </c>
      <c r="BZ4" s="159">
        <f>'Raw Data'!BZ4</f>
        <v>0</v>
      </c>
      <c r="CA4" s="159">
        <f>'Raw Data'!CA4</f>
        <v>0</v>
      </c>
      <c r="CB4" s="159">
        <f>'Raw Data'!CB4</f>
        <v>0</v>
      </c>
      <c r="CC4" s="159">
        <f>'Raw Data'!CC4</f>
        <v>0</v>
      </c>
      <c r="CD4" s="159">
        <f>'Raw Data'!CD4</f>
        <v>0</v>
      </c>
      <c r="CE4" s="159">
        <f>'Raw Data'!CE4</f>
        <v>0</v>
      </c>
      <c r="CF4" s="159">
        <f>'Raw Data'!CF4</f>
        <v>0</v>
      </c>
      <c r="CG4" s="159">
        <f>'Raw Data'!CG4</f>
        <v>0</v>
      </c>
      <c r="CH4" s="159">
        <f>'Raw Data'!CH4</f>
        <v>0</v>
      </c>
      <c r="CI4" s="159">
        <f>'Raw Data'!CI4</f>
        <v>0</v>
      </c>
      <c r="CJ4" s="159">
        <f>'Raw Data'!CJ4</f>
        <v>0</v>
      </c>
      <c r="CK4" s="159">
        <f>'Raw Data'!CK4</f>
        <v>0</v>
      </c>
      <c r="CL4" s="159">
        <f>'Raw Data'!CL4</f>
        <v>0</v>
      </c>
      <c r="CM4" s="159">
        <f>'Raw Data'!CM4</f>
        <v>0</v>
      </c>
      <c r="CN4" s="159">
        <f>'Raw Data'!CN4</f>
        <v>0</v>
      </c>
      <c r="CO4" s="159">
        <f>'Raw Data'!CO4</f>
        <v>0</v>
      </c>
      <c r="CP4" s="159">
        <f>'Raw Data'!CP4</f>
        <v>0</v>
      </c>
      <c r="CQ4" s="159">
        <f>'Raw Data'!CQ4</f>
        <v>0</v>
      </c>
      <c r="CR4" s="159">
        <f>'Raw Data'!CR4</f>
        <v>0</v>
      </c>
      <c r="CS4" s="159">
        <f>'Raw Data'!CS4</f>
        <v>0</v>
      </c>
    </row>
    <row r="5" spans="1:97" ht="12.75">
      <c r="A5" s="154">
        <v>4</v>
      </c>
      <c r="B5" s="159">
        <f>'Raw Data'!B5</f>
        <v>0</v>
      </c>
      <c r="C5" s="159">
        <f>'Raw Data'!C5</f>
        <v>0</v>
      </c>
      <c r="D5" s="159">
        <f>'Raw Data'!D5</f>
        <v>0</v>
      </c>
      <c r="E5" s="159">
        <f>'Raw Data'!E5</f>
        <v>0</v>
      </c>
      <c r="F5" s="159">
        <f>'Raw Data'!F5</f>
        <v>0</v>
      </c>
      <c r="G5" s="159">
        <f>'Raw Data'!G5</f>
        <v>0</v>
      </c>
      <c r="H5" s="159">
        <f>'Raw Data'!H5</f>
        <v>0</v>
      </c>
      <c r="I5" s="159">
        <f>'Raw Data'!I5</f>
        <v>0</v>
      </c>
      <c r="J5" s="159">
        <f>'Raw Data'!J5</f>
        <v>0</v>
      </c>
      <c r="K5" s="159">
        <f>'Raw Data'!K5</f>
        <v>0</v>
      </c>
      <c r="L5" s="159">
        <f>'Raw Data'!L5</f>
        <v>0</v>
      </c>
      <c r="M5" s="159">
        <f>'Raw Data'!M5</f>
        <v>0</v>
      </c>
      <c r="N5" s="159">
        <f>'Raw Data'!N5</f>
        <v>0</v>
      </c>
      <c r="O5" s="159">
        <f>'Raw Data'!O5</f>
        <v>0</v>
      </c>
      <c r="P5" s="159">
        <f>'Raw Data'!P5</f>
        <v>0</v>
      </c>
      <c r="Q5" s="159">
        <f>'Raw Data'!Q5</f>
        <v>0</v>
      </c>
      <c r="R5" s="159">
        <f>'Raw Data'!R5</f>
        <v>0</v>
      </c>
      <c r="S5" s="159">
        <f>'Raw Data'!S5</f>
        <v>0</v>
      </c>
      <c r="T5" s="159">
        <f>'Raw Data'!T5</f>
        <v>0</v>
      </c>
      <c r="U5" s="159">
        <f>'Raw Data'!U5</f>
        <v>0</v>
      </c>
      <c r="V5" s="159">
        <f>'Raw Data'!V5</f>
        <v>0</v>
      </c>
      <c r="W5" s="159">
        <f>'Raw Data'!W5</f>
        <v>0</v>
      </c>
      <c r="X5" s="159">
        <f>'Raw Data'!X5</f>
        <v>0</v>
      </c>
      <c r="Y5" s="159">
        <f>'Raw Data'!Y5</f>
        <v>0</v>
      </c>
      <c r="Z5" s="159">
        <f>'Raw Data'!Z5</f>
        <v>0</v>
      </c>
      <c r="AA5" s="159">
        <f>'Raw Data'!AA5</f>
        <v>0</v>
      </c>
      <c r="AB5" s="159">
        <f>'Raw Data'!AB5</f>
        <v>0</v>
      </c>
      <c r="AC5" s="159">
        <f>'Raw Data'!AC5</f>
        <v>0</v>
      </c>
      <c r="AD5" s="159">
        <f>'Raw Data'!AD5</f>
        <v>0</v>
      </c>
      <c r="AE5" s="159">
        <f>'Raw Data'!AE5</f>
        <v>0</v>
      </c>
      <c r="AF5" s="159">
        <f>'Raw Data'!AF5</f>
        <v>0</v>
      </c>
      <c r="AG5" s="159">
        <f>'Raw Data'!AG5</f>
        <v>0</v>
      </c>
      <c r="AH5" s="159">
        <f>'Raw Data'!AH5</f>
        <v>0</v>
      </c>
      <c r="AI5" s="159">
        <f>'Raw Data'!AI5</f>
        <v>0</v>
      </c>
      <c r="AJ5" s="159">
        <f>'Raw Data'!AJ5</f>
        <v>0</v>
      </c>
      <c r="AK5" s="159">
        <f>'Raw Data'!AK5</f>
        <v>0</v>
      </c>
      <c r="AL5" s="159">
        <f>'Raw Data'!AL5</f>
        <v>0</v>
      </c>
      <c r="AM5" s="159">
        <f>'Raw Data'!AM5</f>
        <v>0</v>
      </c>
      <c r="AN5" s="159">
        <f>'Raw Data'!AN5</f>
        <v>0</v>
      </c>
      <c r="AO5" s="159">
        <f>'Raw Data'!AO5</f>
        <v>0</v>
      </c>
      <c r="AP5" s="159">
        <f>'Raw Data'!AP5</f>
        <v>0</v>
      </c>
      <c r="AQ5" s="159">
        <f>'Raw Data'!AQ5</f>
        <v>0</v>
      </c>
      <c r="AR5" s="159">
        <f>'Raw Data'!AR5</f>
        <v>0</v>
      </c>
      <c r="AS5" s="159">
        <f>'Raw Data'!AS5</f>
        <v>0</v>
      </c>
      <c r="AT5" s="159">
        <f>'Raw Data'!AT5</f>
        <v>0</v>
      </c>
      <c r="AU5" s="159">
        <f>'Raw Data'!AU5</f>
        <v>0</v>
      </c>
      <c r="AV5" s="159">
        <f>'Raw Data'!AV5</f>
        <v>0</v>
      </c>
      <c r="AW5" s="159">
        <f>'Raw Data'!AW5</f>
        <v>0</v>
      </c>
      <c r="AX5" s="159">
        <f>'Raw Data'!AX5</f>
        <v>0</v>
      </c>
      <c r="AY5" s="159">
        <f>'Raw Data'!AY5</f>
        <v>0</v>
      </c>
      <c r="AZ5" s="159">
        <f>'Raw Data'!AZ5</f>
        <v>0</v>
      </c>
      <c r="BA5" s="159">
        <f>'Raw Data'!BA5</f>
        <v>0</v>
      </c>
      <c r="BB5" s="159">
        <f>'Raw Data'!BB5</f>
        <v>0</v>
      </c>
      <c r="BC5" s="159">
        <f>'Raw Data'!BC5</f>
        <v>0</v>
      </c>
      <c r="BD5" s="159">
        <f>'Raw Data'!BD5</f>
        <v>0</v>
      </c>
      <c r="BE5" s="159">
        <f>'Raw Data'!BE5</f>
        <v>0</v>
      </c>
      <c r="BF5" s="159">
        <f>'Raw Data'!BF5</f>
        <v>0</v>
      </c>
      <c r="BG5" s="159">
        <f>'Raw Data'!BG5</f>
        <v>0</v>
      </c>
      <c r="BH5" s="159">
        <f>'Raw Data'!BH5</f>
        <v>0</v>
      </c>
      <c r="BI5" s="159">
        <f>'Raw Data'!BI5</f>
        <v>0</v>
      </c>
      <c r="BJ5" s="159">
        <f>'Raw Data'!BJ5</f>
        <v>0</v>
      </c>
      <c r="BK5" s="159">
        <f>'Raw Data'!BK5</f>
        <v>0</v>
      </c>
      <c r="BL5" s="159">
        <f>'Raw Data'!BL5</f>
        <v>0</v>
      </c>
      <c r="BM5" s="159">
        <f>'Raw Data'!BM5</f>
        <v>0</v>
      </c>
      <c r="BN5" s="159">
        <f>'Raw Data'!BN5</f>
        <v>0</v>
      </c>
      <c r="BO5" s="159">
        <f>'Raw Data'!BO5</f>
        <v>0</v>
      </c>
      <c r="BP5" s="159">
        <f>'Raw Data'!BP5</f>
        <v>0</v>
      </c>
      <c r="BQ5" s="159">
        <f>'Raw Data'!BQ5</f>
        <v>0</v>
      </c>
      <c r="BR5" s="159">
        <f>'Raw Data'!BR5</f>
        <v>0</v>
      </c>
      <c r="BS5" s="159">
        <f>'Raw Data'!BS5</f>
        <v>0</v>
      </c>
      <c r="BT5" s="159">
        <f>'Raw Data'!BT5</f>
        <v>0</v>
      </c>
      <c r="BU5" s="159">
        <f>'Raw Data'!BU5</f>
        <v>0</v>
      </c>
      <c r="BV5" s="159">
        <f>'Raw Data'!BV5</f>
        <v>0</v>
      </c>
      <c r="BW5" s="159">
        <f>'Raw Data'!BW5</f>
        <v>0</v>
      </c>
      <c r="BX5" s="159">
        <f>'Raw Data'!BX5</f>
        <v>0</v>
      </c>
      <c r="BY5" s="159">
        <f>'Raw Data'!BY5</f>
        <v>0</v>
      </c>
      <c r="BZ5" s="159">
        <f>'Raw Data'!BZ5</f>
        <v>0</v>
      </c>
      <c r="CA5" s="159">
        <f>'Raw Data'!CA5</f>
        <v>0</v>
      </c>
      <c r="CB5" s="159">
        <f>'Raw Data'!CB5</f>
        <v>0</v>
      </c>
      <c r="CC5" s="159">
        <f>'Raw Data'!CC5</f>
        <v>0</v>
      </c>
      <c r="CD5" s="159">
        <f>'Raw Data'!CD5</f>
        <v>0</v>
      </c>
      <c r="CE5" s="159">
        <f>'Raw Data'!CE5</f>
        <v>0</v>
      </c>
      <c r="CF5" s="159">
        <f>'Raw Data'!CF5</f>
        <v>0</v>
      </c>
      <c r="CG5" s="159">
        <f>'Raw Data'!CG5</f>
        <v>0</v>
      </c>
      <c r="CH5" s="159">
        <f>'Raw Data'!CH5</f>
        <v>0</v>
      </c>
      <c r="CI5" s="159">
        <f>'Raw Data'!CI5</f>
        <v>0</v>
      </c>
      <c r="CJ5" s="159">
        <f>'Raw Data'!CJ5</f>
        <v>0</v>
      </c>
      <c r="CK5" s="159">
        <f>'Raw Data'!CK5</f>
        <v>0</v>
      </c>
      <c r="CL5" s="159">
        <f>'Raw Data'!CL5</f>
        <v>0</v>
      </c>
      <c r="CM5" s="159">
        <f>'Raw Data'!CM5</f>
        <v>0</v>
      </c>
      <c r="CN5" s="159">
        <f>'Raw Data'!CN5</f>
        <v>0</v>
      </c>
      <c r="CO5" s="159">
        <f>'Raw Data'!CO5</f>
        <v>0</v>
      </c>
      <c r="CP5" s="159">
        <f>'Raw Data'!CP5</f>
        <v>0</v>
      </c>
      <c r="CQ5" s="159">
        <f>'Raw Data'!CQ5</f>
        <v>0</v>
      </c>
      <c r="CR5" s="159">
        <f>'Raw Data'!CR5</f>
        <v>0</v>
      </c>
      <c r="CS5" s="159">
        <f>'Raw Data'!CS5</f>
        <v>0</v>
      </c>
    </row>
    <row r="6" spans="1:97" ht="12.75">
      <c r="A6" s="154">
        <v>5</v>
      </c>
      <c r="B6" s="159">
        <f>'Raw Data'!B6</f>
        <v>0</v>
      </c>
      <c r="C6" s="159">
        <f>'Raw Data'!C6</f>
        <v>0</v>
      </c>
      <c r="D6" s="159">
        <f>'Raw Data'!D6</f>
        <v>0</v>
      </c>
      <c r="E6" s="159">
        <f>'Raw Data'!E6</f>
        <v>0</v>
      </c>
      <c r="F6" s="159">
        <f>'Raw Data'!F6</f>
        <v>0</v>
      </c>
      <c r="G6" s="159">
        <f>'Raw Data'!G6</f>
        <v>0</v>
      </c>
      <c r="H6" s="159">
        <f>'Raw Data'!H6</f>
        <v>0</v>
      </c>
      <c r="I6" s="159">
        <f>'Raw Data'!I6</f>
        <v>0</v>
      </c>
      <c r="J6" s="159">
        <f>'Raw Data'!J6</f>
        <v>0</v>
      </c>
      <c r="K6" s="159">
        <f>'Raw Data'!K6</f>
        <v>0</v>
      </c>
      <c r="L6" s="159">
        <f>'Raw Data'!L6</f>
        <v>0</v>
      </c>
      <c r="M6" s="159">
        <f>'Raw Data'!M6</f>
        <v>0</v>
      </c>
      <c r="N6" s="159">
        <f>'Raw Data'!N6</f>
        <v>0</v>
      </c>
      <c r="O6" s="159">
        <f>'Raw Data'!O6</f>
        <v>0</v>
      </c>
      <c r="P6" s="159">
        <f>'Raw Data'!P6</f>
        <v>0</v>
      </c>
      <c r="Q6" s="159">
        <f>'Raw Data'!Q6</f>
        <v>0</v>
      </c>
      <c r="R6" s="159">
        <f>'Raw Data'!R6</f>
        <v>0</v>
      </c>
      <c r="S6" s="159">
        <f>'Raw Data'!S6</f>
        <v>0</v>
      </c>
      <c r="T6" s="159">
        <f>'Raw Data'!T6</f>
        <v>0</v>
      </c>
      <c r="U6" s="159">
        <f>'Raw Data'!U6</f>
        <v>0</v>
      </c>
      <c r="V6" s="159">
        <f>'Raw Data'!V6</f>
        <v>0</v>
      </c>
      <c r="W6" s="159">
        <f>'Raw Data'!W6</f>
        <v>0</v>
      </c>
      <c r="X6" s="159">
        <f>'Raw Data'!X6</f>
        <v>0</v>
      </c>
      <c r="Y6" s="159">
        <f>'Raw Data'!Y6</f>
        <v>0</v>
      </c>
      <c r="Z6" s="159">
        <f>'Raw Data'!Z6</f>
        <v>0</v>
      </c>
      <c r="AA6" s="159">
        <f>'Raw Data'!AA6</f>
        <v>0</v>
      </c>
      <c r="AB6" s="159">
        <f>'Raw Data'!AB6</f>
        <v>0</v>
      </c>
      <c r="AC6" s="159">
        <f>'Raw Data'!AC6</f>
        <v>0</v>
      </c>
      <c r="AD6" s="159">
        <f>'Raw Data'!AD6</f>
        <v>0</v>
      </c>
      <c r="AE6" s="159">
        <f>'Raw Data'!AE6</f>
        <v>0</v>
      </c>
      <c r="AF6" s="159">
        <f>'Raw Data'!AF6</f>
        <v>0</v>
      </c>
      <c r="AG6" s="159">
        <f>'Raw Data'!AG6</f>
        <v>0</v>
      </c>
      <c r="AH6" s="159">
        <f>'Raw Data'!AH6</f>
        <v>0</v>
      </c>
      <c r="AI6" s="159">
        <f>'Raw Data'!AI6</f>
        <v>0</v>
      </c>
      <c r="AJ6" s="159">
        <f>'Raw Data'!AJ6</f>
        <v>0</v>
      </c>
      <c r="AK6" s="159">
        <f>'Raw Data'!AK6</f>
        <v>0</v>
      </c>
      <c r="AL6" s="159">
        <f>'Raw Data'!AL6</f>
        <v>0</v>
      </c>
      <c r="AM6" s="159">
        <f>'Raw Data'!AM6</f>
        <v>0</v>
      </c>
      <c r="AN6" s="159">
        <f>'Raw Data'!AN6</f>
        <v>0</v>
      </c>
      <c r="AO6" s="159">
        <f>'Raw Data'!AO6</f>
        <v>0</v>
      </c>
      <c r="AP6" s="159">
        <f>'Raw Data'!AP6</f>
        <v>0</v>
      </c>
      <c r="AQ6" s="159">
        <f>'Raw Data'!AQ6</f>
        <v>0</v>
      </c>
      <c r="AR6" s="159">
        <f>'Raw Data'!AR6</f>
        <v>0</v>
      </c>
      <c r="AS6" s="159">
        <f>'Raw Data'!AS6</f>
        <v>0</v>
      </c>
      <c r="AT6" s="159">
        <f>'Raw Data'!AT6</f>
        <v>0</v>
      </c>
      <c r="AU6" s="159">
        <f>'Raw Data'!AU6</f>
        <v>0</v>
      </c>
      <c r="AV6" s="159">
        <f>'Raw Data'!AV6</f>
        <v>0</v>
      </c>
      <c r="AW6" s="159">
        <f>'Raw Data'!AW6</f>
        <v>0</v>
      </c>
      <c r="AX6" s="159">
        <f>'Raw Data'!AX6</f>
        <v>0</v>
      </c>
      <c r="AY6" s="159">
        <f>'Raw Data'!AY6</f>
        <v>0</v>
      </c>
      <c r="AZ6" s="159">
        <f>'Raw Data'!AZ6</f>
        <v>0</v>
      </c>
      <c r="BA6" s="159">
        <f>'Raw Data'!BA6</f>
        <v>0</v>
      </c>
      <c r="BB6" s="159">
        <f>'Raw Data'!BB6</f>
        <v>0</v>
      </c>
      <c r="BC6" s="159">
        <f>'Raw Data'!BC6</f>
        <v>0</v>
      </c>
      <c r="BD6" s="159">
        <f>'Raw Data'!BD6</f>
        <v>0</v>
      </c>
      <c r="BE6" s="159">
        <f>'Raw Data'!BE6</f>
        <v>0</v>
      </c>
      <c r="BF6" s="159">
        <f>'Raw Data'!BF6</f>
        <v>0</v>
      </c>
      <c r="BG6" s="159">
        <f>'Raw Data'!BG6</f>
        <v>0</v>
      </c>
      <c r="BH6" s="159">
        <f>'Raw Data'!BH6</f>
        <v>0</v>
      </c>
      <c r="BI6" s="159">
        <f>'Raw Data'!BI6</f>
        <v>0</v>
      </c>
      <c r="BJ6" s="159">
        <f>'Raw Data'!BJ6</f>
        <v>0</v>
      </c>
      <c r="BK6" s="159">
        <f>'Raw Data'!BK6</f>
        <v>0</v>
      </c>
      <c r="BL6" s="159">
        <f>'Raw Data'!BL6</f>
        <v>0</v>
      </c>
      <c r="BM6" s="159">
        <f>'Raw Data'!BM6</f>
        <v>0</v>
      </c>
      <c r="BN6" s="159">
        <f>'Raw Data'!BN6</f>
        <v>0</v>
      </c>
      <c r="BO6" s="159">
        <f>'Raw Data'!BO6</f>
        <v>0</v>
      </c>
      <c r="BP6" s="159">
        <f>'Raw Data'!BP6</f>
        <v>0</v>
      </c>
      <c r="BQ6" s="159">
        <f>'Raw Data'!BQ6</f>
        <v>0</v>
      </c>
      <c r="BR6" s="159">
        <f>'Raw Data'!BR6</f>
        <v>0</v>
      </c>
      <c r="BS6" s="159">
        <f>'Raw Data'!BS6</f>
        <v>0</v>
      </c>
      <c r="BT6" s="159">
        <f>'Raw Data'!BT6</f>
        <v>0</v>
      </c>
      <c r="BU6" s="159">
        <f>'Raw Data'!BU6</f>
        <v>0</v>
      </c>
      <c r="BV6" s="159">
        <f>'Raw Data'!BV6</f>
        <v>0</v>
      </c>
      <c r="BW6" s="159">
        <f>'Raw Data'!BW6</f>
        <v>0</v>
      </c>
      <c r="BX6" s="159">
        <f>'Raw Data'!BX6</f>
        <v>0</v>
      </c>
      <c r="BY6" s="159">
        <f>'Raw Data'!BY6</f>
        <v>0</v>
      </c>
      <c r="BZ6" s="159">
        <f>'Raw Data'!BZ6</f>
        <v>0</v>
      </c>
      <c r="CA6" s="159">
        <f>'Raw Data'!CA6</f>
        <v>0</v>
      </c>
      <c r="CB6" s="159">
        <f>'Raw Data'!CB6</f>
        <v>0</v>
      </c>
      <c r="CC6" s="159">
        <f>'Raw Data'!CC6</f>
        <v>0</v>
      </c>
      <c r="CD6" s="159">
        <f>'Raw Data'!CD6</f>
        <v>0</v>
      </c>
      <c r="CE6" s="159">
        <f>'Raw Data'!CE6</f>
        <v>0</v>
      </c>
      <c r="CF6" s="159">
        <f>'Raw Data'!CF6</f>
        <v>0</v>
      </c>
      <c r="CG6" s="159">
        <f>'Raw Data'!CG6</f>
        <v>0</v>
      </c>
      <c r="CH6" s="159">
        <f>'Raw Data'!CH6</f>
        <v>0</v>
      </c>
      <c r="CI6" s="159">
        <f>'Raw Data'!CI6</f>
        <v>0</v>
      </c>
      <c r="CJ6" s="159">
        <f>'Raw Data'!CJ6</f>
        <v>0</v>
      </c>
      <c r="CK6" s="159">
        <f>'Raw Data'!CK6</f>
        <v>0</v>
      </c>
      <c r="CL6" s="159">
        <f>'Raw Data'!CL6</f>
        <v>0</v>
      </c>
      <c r="CM6" s="159">
        <f>'Raw Data'!CM6</f>
        <v>0</v>
      </c>
      <c r="CN6" s="159">
        <f>'Raw Data'!CN6</f>
        <v>0</v>
      </c>
      <c r="CO6" s="159">
        <f>'Raw Data'!CO6</f>
        <v>0</v>
      </c>
      <c r="CP6" s="159">
        <f>'Raw Data'!CP6</f>
        <v>0</v>
      </c>
      <c r="CQ6" s="159">
        <f>'Raw Data'!CQ6</f>
        <v>0</v>
      </c>
      <c r="CR6" s="159">
        <f>'Raw Data'!CR6</f>
        <v>0</v>
      </c>
      <c r="CS6" s="159">
        <f>'Raw Data'!CS6</f>
        <v>0</v>
      </c>
    </row>
    <row r="7" spans="1:97" ht="12.75">
      <c r="A7" s="154">
        <v>6</v>
      </c>
      <c r="B7" s="159">
        <f>'Raw Data'!B7</f>
        <v>0</v>
      </c>
      <c r="C7" s="159">
        <f>'Raw Data'!C7</f>
        <v>0</v>
      </c>
      <c r="D7" s="159">
        <f>'Raw Data'!D7</f>
        <v>0</v>
      </c>
      <c r="E7" s="159">
        <f>'Raw Data'!E7</f>
        <v>0</v>
      </c>
      <c r="F7" s="159">
        <f>'Raw Data'!F7</f>
        <v>0</v>
      </c>
      <c r="G7" s="159">
        <f>'Raw Data'!G7</f>
        <v>0</v>
      </c>
      <c r="H7" s="159">
        <f>'Raw Data'!H7</f>
        <v>0</v>
      </c>
      <c r="I7" s="159">
        <f>'Raw Data'!I7</f>
        <v>0</v>
      </c>
      <c r="J7" s="159">
        <f>'Raw Data'!J7</f>
        <v>0</v>
      </c>
      <c r="K7" s="159">
        <f>'Raw Data'!K7</f>
        <v>0</v>
      </c>
      <c r="L7" s="159">
        <f>'Raw Data'!L7</f>
        <v>0</v>
      </c>
      <c r="M7" s="159">
        <f>'Raw Data'!M7</f>
        <v>0</v>
      </c>
      <c r="N7" s="159">
        <f>'Raw Data'!N7</f>
        <v>0</v>
      </c>
      <c r="O7" s="159">
        <f>'Raw Data'!O7</f>
        <v>0</v>
      </c>
      <c r="P7" s="159">
        <f>'Raw Data'!P7</f>
        <v>0</v>
      </c>
      <c r="Q7" s="159">
        <f>'Raw Data'!Q7</f>
        <v>0</v>
      </c>
      <c r="R7" s="159">
        <f>'Raw Data'!R7</f>
        <v>0</v>
      </c>
      <c r="S7" s="159">
        <f>'Raw Data'!S7</f>
        <v>0</v>
      </c>
      <c r="T7" s="159">
        <f>'Raw Data'!T7</f>
        <v>0</v>
      </c>
      <c r="U7" s="159">
        <f>'Raw Data'!U7</f>
        <v>0</v>
      </c>
      <c r="V7" s="159">
        <f>'Raw Data'!V7</f>
        <v>0</v>
      </c>
      <c r="W7" s="159">
        <f>'Raw Data'!W7</f>
        <v>0</v>
      </c>
      <c r="X7" s="159">
        <f>'Raw Data'!X7</f>
        <v>0</v>
      </c>
      <c r="Y7" s="159">
        <f>'Raw Data'!Y7</f>
        <v>0</v>
      </c>
      <c r="Z7" s="159">
        <f>'Raw Data'!Z7</f>
        <v>0</v>
      </c>
      <c r="AA7" s="159">
        <f>'Raw Data'!AA7</f>
        <v>0</v>
      </c>
      <c r="AB7" s="159">
        <f>'Raw Data'!AB7</f>
        <v>0</v>
      </c>
      <c r="AC7" s="159">
        <f>'Raw Data'!AC7</f>
        <v>0</v>
      </c>
      <c r="AD7" s="159">
        <f>'Raw Data'!AD7</f>
        <v>0</v>
      </c>
      <c r="AE7" s="159">
        <f>'Raw Data'!AE7</f>
        <v>0</v>
      </c>
      <c r="AF7" s="159">
        <f>'Raw Data'!AF7</f>
        <v>0</v>
      </c>
      <c r="AG7" s="159">
        <f>'Raw Data'!AG7</f>
        <v>0</v>
      </c>
      <c r="AH7" s="159">
        <f>'Raw Data'!AH7</f>
        <v>0</v>
      </c>
      <c r="AI7" s="159">
        <f>'Raw Data'!AI7</f>
        <v>0</v>
      </c>
      <c r="AJ7" s="159">
        <f>'Raw Data'!AJ7</f>
        <v>0</v>
      </c>
      <c r="AK7" s="159">
        <f>'Raw Data'!AK7</f>
        <v>0</v>
      </c>
      <c r="AL7" s="159">
        <f>'Raw Data'!AL7</f>
        <v>0</v>
      </c>
      <c r="AM7" s="159">
        <f>'Raw Data'!AM7</f>
        <v>0</v>
      </c>
      <c r="AN7" s="159">
        <f>'Raw Data'!AN7</f>
        <v>0</v>
      </c>
      <c r="AO7" s="159">
        <f>'Raw Data'!AO7</f>
        <v>0</v>
      </c>
      <c r="AP7" s="159">
        <f>'Raw Data'!AP7</f>
        <v>0</v>
      </c>
      <c r="AQ7" s="159">
        <f>'Raw Data'!AQ7</f>
        <v>0</v>
      </c>
      <c r="AR7" s="159">
        <f>'Raw Data'!AR7</f>
        <v>0</v>
      </c>
      <c r="AS7" s="159">
        <f>'Raw Data'!AS7</f>
        <v>0</v>
      </c>
      <c r="AT7" s="159">
        <f>'Raw Data'!AT7</f>
        <v>0</v>
      </c>
      <c r="AU7" s="159">
        <f>'Raw Data'!AU7</f>
        <v>0</v>
      </c>
      <c r="AV7" s="159">
        <f>'Raw Data'!AV7</f>
        <v>0</v>
      </c>
      <c r="AW7" s="159">
        <f>'Raw Data'!AW7</f>
        <v>0</v>
      </c>
      <c r="AX7" s="159">
        <f>'Raw Data'!AX7</f>
        <v>0</v>
      </c>
      <c r="AY7" s="159">
        <f>'Raw Data'!AY7</f>
        <v>0</v>
      </c>
      <c r="AZ7" s="159">
        <f>'Raw Data'!AZ7</f>
        <v>0</v>
      </c>
      <c r="BA7" s="159">
        <f>'Raw Data'!BA7</f>
        <v>0</v>
      </c>
      <c r="BB7" s="159">
        <f>'Raw Data'!BB7</f>
        <v>0</v>
      </c>
      <c r="BC7" s="159">
        <f>'Raw Data'!BC7</f>
        <v>0</v>
      </c>
      <c r="BD7" s="159">
        <f>'Raw Data'!BD7</f>
        <v>0</v>
      </c>
      <c r="BE7" s="159">
        <f>'Raw Data'!BE7</f>
        <v>0</v>
      </c>
      <c r="BF7" s="159">
        <f>'Raw Data'!BF7</f>
        <v>0</v>
      </c>
      <c r="BG7" s="159">
        <f>'Raw Data'!BG7</f>
        <v>0</v>
      </c>
      <c r="BH7" s="159">
        <f>'Raw Data'!BH7</f>
        <v>0</v>
      </c>
      <c r="BI7" s="159">
        <f>'Raw Data'!BI7</f>
        <v>0</v>
      </c>
      <c r="BJ7" s="159">
        <f>'Raw Data'!BJ7</f>
        <v>0</v>
      </c>
      <c r="BK7" s="159">
        <f>'Raw Data'!BK7</f>
        <v>0</v>
      </c>
      <c r="BL7" s="159">
        <f>'Raw Data'!BL7</f>
        <v>0</v>
      </c>
      <c r="BM7" s="159">
        <f>'Raw Data'!BM7</f>
        <v>0</v>
      </c>
      <c r="BN7" s="159">
        <f>'Raw Data'!BN7</f>
        <v>0</v>
      </c>
      <c r="BO7" s="159">
        <f>'Raw Data'!BO7</f>
        <v>0</v>
      </c>
      <c r="BP7" s="159">
        <f>'Raw Data'!BP7</f>
        <v>0</v>
      </c>
      <c r="BQ7" s="159">
        <f>'Raw Data'!BQ7</f>
        <v>0</v>
      </c>
      <c r="BR7" s="159">
        <f>'Raw Data'!BR7</f>
        <v>0</v>
      </c>
      <c r="BS7" s="159">
        <f>'Raw Data'!BS7</f>
        <v>0</v>
      </c>
      <c r="BT7" s="159">
        <f>'Raw Data'!BT7</f>
        <v>0</v>
      </c>
      <c r="BU7" s="159">
        <f>'Raw Data'!BU7</f>
        <v>0</v>
      </c>
      <c r="BV7" s="159">
        <f>'Raw Data'!BV7</f>
        <v>0</v>
      </c>
      <c r="BW7" s="159">
        <f>'Raw Data'!BW7</f>
        <v>0</v>
      </c>
      <c r="BX7" s="159">
        <f>'Raw Data'!BX7</f>
        <v>0</v>
      </c>
      <c r="BY7" s="159">
        <f>'Raw Data'!BY7</f>
        <v>0</v>
      </c>
      <c r="BZ7" s="159">
        <f>'Raw Data'!BZ7</f>
        <v>0</v>
      </c>
      <c r="CA7" s="159">
        <f>'Raw Data'!CA7</f>
        <v>0</v>
      </c>
      <c r="CB7" s="159">
        <f>'Raw Data'!CB7</f>
        <v>0</v>
      </c>
      <c r="CC7" s="159">
        <f>'Raw Data'!CC7</f>
        <v>0</v>
      </c>
      <c r="CD7" s="159">
        <f>'Raw Data'!CD7</f>
        <v>0</v>
      </c>
      <c r="CE7" s="159">
        <f>'Raw Data'!CE7</f>
        <v>0</v>
      </c>
      <c r="CF7" s="159">
        <f>'Raw Data'!CF7</f>
        <v>0</v>
      </c>
      <c r="CG7" s="159">
        <f>'Raw Data'!CG7</f>
        <v>0</v>
      </c>
      <c r="CH7" s="159">
        <f>'Raw Data'!CH7</f>
        <v>0</v>
      </c>
      <c r="CI7" s="159">
        <f>'Raw Data'!CI7</f>
        <v>0</v>
      </c>
      <c r="CJ7" s="159">
        <f>'Raw Data'!CJ7</f>
        <v>0</v>
      </c>
      <c r="CK7" s="159">
        <f>'Raw Data'!CK7</f>
        <v>0</v>
      </c>
      <c r="CL7" s="159">
        <f>'Raw Data'!CL7</f>
        <v>0</v>
      </c>
      <c r="CM7" s="159">
        <f>'Raw Data'!CM7</f>
        <v>0</v>
      </c>
      <c r="CN7" s="159">
        <f>'Raw Data'!CN7</f>
        <v>0</v>
      </c>
      <c r="CO7" s="159">
        <f>'Raw Data'!CO7</f>
        <v>0</v>
      </c>
      <c r="CP7" s="159">
        <f>'Raw Data'!CP7</f>
        <v>0</v>
      </c>
      <c r="CQ7" s="159">
        <f>'Raw Data'!CQ7</f>
        <v>0</v>
      </c>
      <c r="CR7" s="159">
        <f>'Raw Data'!CR7</f>
        <v>0</v>
      </c>
      <c r="CS7" s="159">
        <f>'Raw Data'!CS7</f>
        <v>0</v>
      </c>
    </row>
    <row r="8" spans="1:97" ht="12.75">
      <c r="A8" s="154">
        <v>7</v>
      </c>
      <c r="B8" s="159">
        <f>'Raw Data'!B8</f>
        <v>0</v>
      </c>
      <c r="C8" s="159">
        <f>'Raw Data'!C8</f>
        <v>0</v>
      </c>
      <c r="D8" s="159">
        <f>'Raw Data'!D8</f>
        <v>0</v>
      </c>
      <c r="E8" s="159">
        <f>'Raw Data'!E8</f>
        <v>0</v>
      </c>
      <c r="F8" s="159">
        <f>'Raw Data'!F8</f>
        <v>0</v>
      </c>
      <c r="G8" s="159">
        <f>'Raw Data'!G8</f>
        <v>0</v>
      </c>
      <c r="H8" s="159">
        <f>'Raw Data'!H8</f>
        <v>0</v>
      </c>
      <c r="I8" s="159">
        <f>'Raw Data'!I8</f>
        <v>0</v>
      </c>
      <c r="J8" s="159">
        <f>'Raw Data'!J8</f>
        <v>0</v>
      </c>
      <c r="K8" s="159">
        <f>'Raw Data'!K8</f>
        <v>0</v>
      </c>
      <c r="L8" s="159">
        <f>'Raw Data'!L8</f>
        <v>0</v>
      </c>
      <c r="M8" s="159">
        <f>'Raw Data'!M8</f>
        <v>0</v>
      </c>
      <c r="N8" s="159">
        <f>'Raw Data'!N8</f>
        <v>0</v>
      </c>
      <c r="O8" s="159">
        <f>'Raw Data'!O8</f>
        <v>0</v>
      </c>
      <c r="P8" s="159">
        <f>'Raw Data'!P8</f>
        <v>0</v>
      </c>
      <c r="Q8" s="159">
        <f>'Raw Data'!Q8</f>
        <v>0</v>
      </c>
      <c r="R8" s="159">
        <f>'Raw Data'!R8</f>
        <v>0</v>
      </c>
      <c r="S8" s="159">
        <f>'Raw Data'!S8</f>
        <v>0</v>
      </c>
      <c r="T8" s="159">
        <f>'Raw Data'!T8</f>
        <v>0</v>
      </c>
      <c r="U8" s="159">
        <f>'Raw Data'!U8</f>
        <v>0</v>
      </c>
      <c r="V8" s="159">
        <f>'Raw Data'!V8</f>
        <v>0</v>
      </c>
      <c r="W8" s="159">
        <f>'Raw Data'!W8</f>
        <v>0</v>
      </c>
      <c r="X8" s="159">
        <f>'Raw Data'!X8</f>
        <v>0</v>
      </c>
      <c r="Y8" s="159">
        <f>'Raw Data'!Y8</f>
        <v>0</v>
      </c>
      <c r="Z8" s="159">
        <f>'Raw Data'!Z8</f>
        <v>0</v>
      </c>
      <c r="AA8" s="159">
        <f>'Raw Data'!AA8</f>
        <v>0</v>
      </c>
      <c r="AB8" s="159">
        <f>'Raw Data'!AB8</f>
        <v>0</v>
      </c>
      <c r="AC8" s="159">
        <f>'Raw Data'!AC8</f>
        <v>0</v>
      </c>
      <c r="AD8" s="159">
        <f>'Raw Data'!AD8</f>
        <v>0</v>
      </c>
      <c r="AE8" s="159">
        <f>'Raw Data'!AE8</f>
        <v>0</v>
      </c>
      <c r="AF8" s="159">
        <f>'Raw Data'!AF8</f>
        <v>0</v>
      </c>
      <c r="AG8" s="159">
        <f>'Raw Data'!AG8</f>
        <v>0</v>
      </c>
      <c r="AH8" s="159">
        <f>'Raw Data'!AH8</f>
        <v>0</v>
      </c>
      <c r="AI8" s="159">
        <f>'Raw Data'!AI8</f>
        <v>0</v>
      </c>
      <c r="AJ8" s="159">
        <f>'Raw Data'!AJ8</f>
        <v>0</v>
      </c>
      <c r="AK8" s="159">
        <f>'Raw Data'!AK8</f>
        <v>0</v>
      </c>
      <c r="AL8" s="159">
        <f>'Raw Data'!AL8</f>
        <v>0</v>
      </c>
      <c r="AM8" s="159">
        <f>'Raw Data'!AM8</f>
        <v>0</v>
      </c>
      <c r="AN8" s="159">
        <f>'Raw Data'!AN8</f>
        <v>0</v>
      </c>
      <c r="AO8" s="159">
        <f>'Raw Data'!AO8</f>
        <v>0</v>
      </c>
      <c r="AP8" s="159">
        <f>'Raw Data'!AP8</f>
        <v>0</v>
      </c>
      <c r="AQ8" s="159">
        <f>'Raw Data'!AQ8</f>
        <v>0</v>
      </c>
      <c r="AR8" s="159">
        <f>'Raw Data'!AR8</f>
        <v>0</v>
      </c>
      <c r="AS8" s="159">
        <f>'Raw Data'!AS8</f>
        <v>0</v>
      </c>
      <c r="AT8" s="159">
        <f>'Raw Data'!AT8</f>
        <v>0</v>
      </c>
      <c r="AU8" s="159">
        <f>'Raw Data'!AU8</f>
        <v>0</v>
      </c>
      <c r="AV8" s="159">
        <f>'Raw Data'!AV8</f>
        <v>0</v>
      </c>
      <c r="AW8" s="159">
        <f>'Raw Data'!AW8</f>
        <v>0</v>
      </c>
      <c r="AX8" s="159">
        <f>'Raw Data'!AX8</f>
        <v>0</v>
      </c>
      <c r="AY8" s="159">
        <f>'Raw Data'!AY8</f>
        <v>0</v>
      </c>
      <c r="AZ8" s="159">
        <f>'Raw Data'!AZ8</f>
        <v>0</v>
      </c>
      <c r="BA8" s="159">
        <f>'Raw Data'!BA8</f>
        <v>0</v>
      </c>
      <c r="BB8" s="159">
        <f>'Raw Data'!BB8</f>
        <v>0</v>
      </c>
      <c r="BC8" s="159">
        <f>'Raw Data'!BC8</f>
        <v>0</v>
      </c>
      <c r="BD8" s="159">
        <f>'Raw Data'!BD8</f>
        <v>0</v>
      </c>
      <c r="BE8" s="159">
        <f>'Raw Data'!BE8</f>
        <v>0</v>
      </c>
      <c r="BF8" s="159">
        <f>'Raw Data'!BF8</f>
        <v>0</v>
      </c>
      <c r="BG8" s="159">
        <f>'Raw Data'!BG8</f>
        <v>0</v>
      </c>
      <c r="BH8" s="159">
        <f>'Raw Data'!BH8</f>
        <v>0</v>
      </c>
      <c r="BI8" s="159">
        <f>'Raw Data'!BI8</f>
        <v>0</v>
      </c>
      <c r="BJ8" s="159">
        <f>'Raw Data'!BJ8</f>
        <v>0</v>
      </c>
      <c r="BK8" s="159">
        <f>'Raw Data'!BK8</f>
        <v>0</v>
      </c>
      <c r="BL8" s="159">
        <f>'Raw Data'!BL8</f>
        <v>0</v>
      </c>
      <c r="BM8" s="159">
        <f>'Raw Data'!BM8</f>
        <v>0</v>
      </c>
      <c r="BN8" s="159">
        <f>'Raw Data'!BN8</f>
        <v>0</v>
      </c>
      <c r="BO8" s="159">
        <f>'Raw Data'!BO8</f>
        <v>0</v>
      </c>
      <c r="BP8" s="159">
        <f>'Raw Data'!BP8</f>
        <v>0</v>
      </c>
      <c r="BQ8" s="159">
        <f>'Raw Data'!BQ8</f>
        <v>0</v>
      </c>
      <c r="BR8" s="159">
        <f>'Raw Data'!BR8</f>
        <v>0</v>
      </c>
      <c r="BS8" s="159">
        <f>'Raw Data'!BS8</f>
        <v>0</v>
      </c>
      <c r="BT8" s="159">
        <f>'Raw Data'!BT8</f>
        <v>0</v>
      </c>
      <c r="BU8" s="159">
        <f>'Raw Data'!BU8</f>
        <v>0</v>
      </c>
      <c r="BV8" s="159">
        <f>'Raw Data'!BV8</f>
        <v>0</v>
      </c>
      <c r="BW8" s="159">
        <f>'Raw Data'!BW8</f>
        <v>0</v>
      </c>
      <c r="BX8" s="159">
        <f>'Raw Data'!BX8</f>
        <v>0</v>
      </c>
      <c r="BY8" s="159">
        <f>'Raw Data'!BY8</f>
        <v>0</v>
      </c>
      <c r="BZ8" s="159">
        <f>'Raw Data'!BZ8</f>
        <v>0</v>
      </c>
      <c r="CA8" s="159">
        <f>'Raw Data'!CA8</f>
        <v>0</v>
      </c>
      <c r="CB8" s="159">
        <f>'Raw Data'!CB8</f>
        <v>0</v>
      </c>
      <c r="CC8" s="159">
        <f>'Raw Data'!CC8</f>
        <v>0</v>
      </c>
      <c r="CD8" s="159">
        <f>'Raw Data'!CD8</f>
        <v>0</v>
      </c>
      <c r="CE8" s="159">
        <f>'Raw Data'!CE8</f>
        <v>0</v>
      </c>
      <c r="CF8" s="159">
        <f>'Raw Data'!CF8</f>
        <v>0</v>
      </c>
      <c r="CG8" s="159">
        <f>'Raw Data'!CG8</f>
        <v>0</v>
      </c>
      <c r="CH8" s="159">
        <f>'Raw Data'!CH8</f>
        <v>0</v>
      </c>
      <c r="CI8" s="159">
        <f>'Raw Data'!CI8</f>
        <v>0</v>
      </c>
      <c r="CJ8" s="159">
        <f>'Raw Data'!CJ8</f>
        <v>0</v>
      </c>
      <c r="CK8" s="159">
        <f>'Raw Data'!CK8</f>
        <v>0</v>
      </c>
      <c r="CL8" s="159">
        <f>'Raw Data'!CL8</f>
        <v>0</v>
      </c>
      <c r="CM8" s="159">
        <f>'Raw Data'!CM8</f>
        <v>0</v>
      </c>
      <c r="CN8" s="159">
        <f>'Raw Data'!CN8</f>
        <v>0</v>
      </c>
      <c r="CO8" s="159">
        <f>'Raw Data'!CO8</f>
        <v>0</v>
      </c>
      <c r="CP8" s="159">
        <f>'Raw Data'!CP8</f>
        <v>0</v>
      </c>
      <c r="CQ8" s="159">
        <f>'Raw Data'!CQ8</f>
        <v>0</v>
      </c>
      <c r="CR8" s="159">
        <f>'Raw Data'!CR8</f>
        <v>0</v>
      </c>
      <c r="CS8" s="159">
        <f>'Raw Data'!CS8</f>
        <v>0</v>
      </c>
    </row>
    <row r="9" spans="1:97" ht="12.75">
      <c r="A9" s="154">
        <v>8</v>
      </c>
      <c r="B9" s="159">
        <f>'Raw Data'!B9</f>
        <v>0</v>
      </c>
      <c r="C9" s="159">
        <f>'Raw Data'!C9</f>
        <v>0</v>
      </c>
      <c r="D9" s="159">
        <f>'Raw Data'!D9</f>
        <v>0</v>
      </c>
      <c r="E9" s="159">
        <f>'Raw Data'!E9</f>
        <v>0</v>
      </c>
      <c r="F9" s="159">
        <f>'Raw Data'!F9</f>
        <v>0</v>
      </c>
      <c r="G9" s="159">
        <f>'Raw Data'!G9</f>
        <v>0</v>
      </c>
      <c r="H9" s="159">
        <f>'Raw Data'!H9</f>
        <v>0</v>
      </c>
      <c r="I9" s="159">
        <f>'Raw Data'!I9</f>
        <v>0</v>
      </c>
      <c r="J9" s="159">
        <f>'Raw Data'!J9</f>
        <v>0</v>
      </c>
      <c r="K9" s="159">
        <f>'Raw Data'!K9</f>
        <v>0</v>
      </c>
      <c r="L9" s="159">
        <f>'Raw Data'!L9</f>
        <v>0</v>
      </c>
      <c r="M9" s="159">
        <f>'Raw Data'!M9</f>
        <v>0</v>
      </c>
      <c r="N9" s="159">
        <f>'Raw Data'!N9</f>
        <v>0</v>
      </c>
      <c r="O9" s="159">
        <f>'Raw Data'!O9</f>
        <v>0</v>
      </c>
      <c r="P9" s="159">
        <f>'Raw Data'!P9</f>
        <v>0</v>
      </c>
      <c r="Q9" s="159">
        <f>'Raw Data'!Q9</f>
        <v>0</v>
      </c>
      <c r="R9" s="159">
        <f>'Raw Data'!R9</f>
        <v>0</v>
      </c>
      <c r="S9" s="159">
        <f>'Raw Data'!S9</f>
        <v>0</v>
      </c>
      <c r="T9" s="159">
        <f>'Raw Data'!T9</f>
        <v>0</v>
      </c>
      <c r="U9" s="159">
        <f>'Raw Data'!U9</f>
        <v>0</v>
      </c>
      <c r="V9" s="159">
        <f>'Raw Data'!V9</f>
        <v>0</v>
      </c>
      <c r="W9" s="159">
        <f>'Raw Data'!W9</f>
        <v>0</v>
      </c>
      <c r="X9" s="159">
        <f>'Raw Data'!X9</f>
        <v>0</v>
      </c>
      <c r="Y9" s="159">
        <f>'Raw Data'!Y9</f>
        <v>0</v>
      </c>
      <c r="Z9" s="159">
        <f>'Raw Data'!Z9</f>
        <v>0</v>
      </c>
      <c r="AA9" s="159">
        <f>'Raw Data'!AA9</f>
        <v>0</v>
      </c>
      <c r="AB9" s="159">
        <f>'Raw Data'!AB9</f>
        <v>0</v>
      </c>
      <c r="AC9" s="159">
        <f>'Raw Data'!AC9</f>
        <v>0</v>
      </c>
      <c r="AD9" s="159">
        <f>'Raw Data'!AD9</f>
        <v>0</v>
      </c>
      <c r="AE9" s="159">
        <f>'Raw Data'!AE9</f>
        <v>0</v>
      </c>
      <c r="AF9" s="159">
        <f>'Raw Data'!AF9</f>
        <v>0</v>
      </c>
      <c r="AG9" s="159">
        <f>'Raw Data'!AG9</f>
        <v>0</v>
      </c>
      <c r="AH9" s="159">
        <f>'Raw Data'!AH9</f>
        <v>0</v>
      </c>
      <c r="AI9" s="159">
        <f>'Raw Data'!AI9</f>
        <v>0</v>
      </c>
      <c r="AJ9" s="159">
        <f>'Raw Data'!AJ9</f>
        <v>0</v>
      </c>
      <c r="AK9" s="159">
        <f>'Raw Data'!AK9</f>
        <v>0</v>
      </c>
      <c r="AL9" s="159">
        <f>'Raw Data'!AL9</f>
        <v>0</v>
      </c>
      <c r="AM9" s="159">
        <f>'Raw Data'!AM9</f>
        <v>0</v>
      </c>
      <c r="AN9" s="159">
        <f>'Raw Data'!AN9</f>
        <v>0</v>
      </c>
      <c r="AO9" s="159">
        <f>'Raw Data'!AO9</f>
        <v>0</v>
      </c>
      <c r="AP9" s="159">
        <f>'Raw Data'!AP9</f>
        <v>0</v>
      </c>
      <c r="AQ9" s="159">
        <f>'Raw Data'!AQ9</f>
        <v>0</v>
      </c>
      <c r="AR9" s="159">
        <f>'Raw Data'!AR9</f>
        <v>0</v>
      </c>
      <c r="AS9" s="159">
        <f>'Raw Data'!AS9</f>
        <v>0</v>
      </c>
      <c r="AT9" s="159">
        <f>'Raw Data'!AT9</f>
        <v>0</v>
      </c>
      <c r="AU9" s="159">
        <f>'Raw Data'!AU9</f>
        <v>0</v>
      </c>
      <c r="AV9" s="159">
        <f>'Raw Data'!AV9</f>
        <v>0</v>
      </c>
      <c r="AW9" s="159">
        <f>'Raw Data'!AW9</f>
        <v>0</v>
      </c>
      <c r="AX9" s="159">
        <f>'Raw Data'!AX9</f>
        <v>0</v>
      </c>
      <c r="AY9" s="159">
        <f>'Raw Data'!AY9</f>
        <v>0</v>
      </c>
      <c r="AZ9" s="159">
        <f>'Raw Data'!AZ9</f>
        <v>0</v>
      </c>
      <c r="BA9" s="159">
        <f>'Raw Data'!BA9</f>
        <v>0</v>
      </c>
      <c r="BB9" s="159">
        <f>'Raw Data'!BB9</f>
        <v>0</v>
      </c>
      <c r="BC9" s="159">
        <f>'Raw Data'!BC9</f>
        <v>0</v>
      </c>
      <c r="BD9" s="159">
        <f>'Raw Data'!BD9</f>
        <v>0</v>
      </c>
      <c r="BE9" s="159">
        <f>'Raw Data'!BE9</f>
        <v>0</v>
      </c>
      <c r="BF9" s="159">
        <f>'Raw Data'!BF9</f>
        <v>0</v>
      </c>
      <c r="BG9" s="159">
        <f>'Raw Data'!BG9</f>
        <v>0</v>
      </c>
      <c r="BH9" s="159">
        <f>'Raw Data'!BH9</f>
        <v>0</v>
      </c>
      <c r="BI9" s="159">
        <f>'Raw Data'!BI9</f>
        <v>0</v>
      </c>
      <c r="BJ9" s="159">
        <f>'Raw Data'!BJ9</f>
        <v>0</v>
      </c>
      <c r="BK9" s="159">
        <f>'Raw Data'!BK9</f>
        <v>0</v>
      </c>
      <c r="BL9" s="159">
        <f>'Raw Data'!BL9</f>
        <v>0</v>
      </c>
      <c r="BM9" s="159">
        <f>'Raw Data'!BM9</f>
        <v>0</v>
      </c>
      <c r="BN9" s="159">
        <f>'Raw Data'!BN9</f>
        <v>0</v>
      </c>
      <c r="BO9" s="159">
        <f>'Raw Data'!BO9</f>
        <v>0</v>
      </c>
      <c r="BP9" s="159">
        <f>'Raw Data'!BP9</f>
        <v>0</v>
      </c>
      <c r="BQ9" s="159">
        <f>'Raw Data'!BQ9</f>
        <v>0</v>
      </c>
      <c r="BR9" s="159">
        <f>'Raw Data'!BR9</f>
        <v>0</v>
      </c>
      <c r="BS9" s="159">
        <f>'Raw Data'!BS9</f>
        <v>0</v>
      </c>
      <c r="BT9" s="159">
        <f>'Raw Data'!BT9</f>
        <v>0</v>
      </c>
      <c r="BU9" s="159">
        <f>'Raw Data'!BU9</f>
        <v>0</v>
      </c>
      <c r="BV9" s="159">
        <f>'Raw Data'!BV9</f>
        <v>0</v>
      </c>
      <c r="BW9" s="159">
        <f>'Raw Data'!BW9</f>
        <v>0</v>
      </c>
      <c r="BX9" s="159">
        <f>'Raw Data'!BX9</f>
        <v>0</v>
      </c>
      <c r="BY9" s="159">
        <f>'Raw Data'!BY9</f>
        <v>0</v>
      </c>
      <c r="BZ9" s="159">
        <f>'Raw Data'!BZ9</f>
        <v>0</v>
      </c>
      <c r="CA9" s="159">
        <f>'Raw Data'!CA9</f>
        <v>0</v>
      </c>
      <c r="CB9" s="159">
        <f>'Raw Data'!CB9</f>
        <v>0</v>
      </c>
      <c r="CC9" s="159">
        <f>'Raw Data'!CC9</f>
        <v>0</v>
      </c>
      <c r="CD9" s="159">
        <f>'Raw Data'!CD9</f>
        <v>0</v>
      </c>
      <c r="CE9" s="159">
        <f>'Raw Data'!CE9</f>
        <v>0</v>
      </c>
      <c r="CF9" s="159">
        <f>'Raw Data'!CF9</f>
        <v>0</v>
      </c>
      <c r="CG9" s="159">
        <f>'Raw Data'!CG9</f>
        <v>0</v>
      </c>
      <c r="CH9" s="159">
        <f>'Raw Data'!CH9</f>
        <v>0</v>
      </c>
      <c r="CI9" s="159">
        <f>'Raw Data'!CI9</f>
        <v>0</v>
      </c>
      <c r="CJ9" s="159">
        <f>'Raw Data'!CJ9</f>
        <v>0</v>
      </c>
      <c r="CK9" s="159">
        <f>'Raw Data'!CK9</f>
        <v>0</v>
      </c>
      <c r="CL9" s="159">
        <f>'Raw Data'!CL9</f>
        <v>0</v>
      </c>
      <c r="CM9" s="159">
        <f>'Raw Data'!CM9</f>
        <v>0</v>
      </c>
      <c r="CN9" s="159">
        <f>'Raw Data'!CN9</f>
        <v>0</v>
      </c>
      <c r="CO9" s="159">
        <f>'Raw Data'!CO9</f>
        <v>0</v>
      </c>
      <c r="CP9" s="159">
        <f>'Raw Data'!CP9</f>
        <v>0</v>
      </c>
      <c r="CQ9" s="159">
        <f>'Raw Data'!CQ9</f>
        <v>0</v>
      </c>
      <c r="CR9" s="159">
        <f>'Raw Data'!CR9</f>
        <v>0</v>
      </c>
      <c r="CS9" s="159">
        <f>'Raw Data'!CS9</f>
        <v>0</v>
      </c>
    </row>
    <row r="10" spans="1:97" ht="12.75">
      <c r="A10" s="154">
        <v>9</v>
      </c>
      <c r="B10" s="159">
        <f>'Raw Data'!B10</f>
        <v>0</v>
      </c>
      <c r="C10" s="159">
        <f>'Raw Data'!C10</f>
        <v>0</v>
      </c>
      <c r="D10" s="159">
        <f>'Raw Data'!D10</f>
        <v>0</v>
      </c>
      <c r="E10" s="159">
        <f>'Raw Data'!E10</f>
        <v>0</v>
      </c>
      <c r="F10" s="159">
        <f>'Raw Data'!F10</f>
        <v>0</v>
      </c>
      <c r="G10" s="159">
        <f>'Raw Data'!G10</f>
        <v>0</v>
      </c>
      <c r="H10" s="159">
        <f>'Raw Data'!H10</f>
        <v>0</v>
      </c>
      <c r="I10" s="159">
        <f>'Raw Data'!I10</f>
        <v>0</v>
      </c>
      <c r="J10" s="159">
        <f>'Raw Data'!J10</f>
        <v>0</v>
      </c>
      <c r="K10" s="159">
        <f>'Raw Data'!K10</f>
        <v>0</v>
      </c>
      <c r="L10" s="159">
        <f>'Raw Data'!L10</f>
        <v>0</v>
      </c>
      <c r="M10" s="159">
        <f>'Raw Data'!M10</f>
        <v>0</v>
      </c>
      <c r="N10" s="159">
        <f>'Raw Data'!N10</f>
        <v>0</v>
      </c>
      <c r="O10" s="159">
        <f>'Raw Data'!O10</f>
        <v>0</v>
      </c>
      <c r="P10" s="159">
        <f>'Raw Data'!P10</f>
        <v>0</v>
      </c>
      <c r="Q10" s="159">
        <f>'Raw Data'!Q10</f>
        <v>0</v>
      </c>
      <c r="R10" s="159">
        <f>'Raw Data'!R10</f>
        <v>0</v>
      </c>
      <c r="S10" s="159">
        <f>'Raw Data'!S10</f>
        <v>0</v>
      </c>
      <c r="T10" s="159">
        <f>'Raw Data'!T10</f>
        <v>0</v>
      </c>
      <c r="U10" s="159">
        <f>'Raw Data'!U10</f>
        <v>0</v>
      </c>
      <c r="V10" s="159">
        <f>'Raw Data'!V10</f>
        <v>0</v>
      </c>
      <c r="W10" s="159">
        <f>'Raw Data'!W10</f>
        <v>0</v>
      </c>
      <c r="X10" s="159">
        <f>'Raw Data'!X10</f>
        <v>0</v>
      </c>
      <c r="Y10" s="159">
        <f>'Raw Data'!Y10</f>
        <v>0</v>
      </c>
      <c r="Z10" s="159">
        <f>'Raw Data'!Z10</f>
        <v>0</v>
      </c>
      <c r="AA10" s="159">
        <f>'Raw Data'!AA10</f>
        <v>0</v>
      </c>
      <c r="AB10" s="159">
        <f>'Raw Data'!AB10</f>
        <v>0</v>
      </c>
      <c r="AC10" s="159">
        <f>'Raw Data'!AC10</f>
        <v>0</v>
      </c>
      <c r="AD10" s="159">
        <f>'Raw Data'!AD10</f>
        <v>0</v>
      </c>
      <c r="AE10" s="159">
        <f>'Raw Data'!AE10</f>
        <v>0</v>
      </c>
      <c r="AF10" s="159">
        <f>'Raw Data'!AF10</f>
        <v>0</v>
      </c>
      <c r="AG10" s="159">
        <f>'Raw Data'!AG10</f>
        <v>0</v>
      </c>
      <c r="AH10" s="159">
        <f>'Raw Data'!AH10</f>
        <v>0</v>
      </c>
      <c r="AI10" s="159">
        <f>'Raw Data'!AI10</f>
        <v>0</v>
      </c>
      <c r="AJ10" s="159">
        <f>'Raw Data'!AJ10</f>
        <v>0</v>
      </c>
      <c r="AK10" s="159">
        <f>'Raw Data'!AK10</f>
        <v>0</v>
      </c>
      <c r="AL10" s="159">
        <f>'Raw Data'!AL10</f>
        <v>0</v>
      </c>
      <c r="AM10" s="159">
        <f>'Raw Data'!AM10</f>
        <v>0</v>
      </c>
      <c r="AN10" s="159">
        <f>'Raw Data'!AN10</f>
        <v>0</v>
      </c>
      <c r="AO10" s="159">
        <f>'Raw Data'!AO10</f>
        <v>0</v>
      </c>
      <c r="AP10" s="159">
        <f>'Raw Data'!AP10</f>
        <v>0</v>
      </c>
      <c r="AQ10" s="159">
        <f>'Raw Data'!AQ10</f>
        <v>0</v>
      </c>
      <c r="AR10" s="159">
        <f>'Raw Data'!AR10</f>
        <v>0</v>
      </c>
      <c r="AS10" s="159">
        <f>'Raw Data'!AS10</f>
        <v>0</v>
      </c>
      <c r="AT10" s="159">
        <f>'Raw Data'!AT10</f>
        <v>0</v>
      </c>
      <c r="AU10" s="159">
        <f>'Raw Data'!AU10</f>
        <v>0</v>
      </c>
      <c r="AV10" s="159">
        <f>'Raw Data'!AV10</f>
        <v>0</v>
      </c>
      <c r="AW10" s="159">
        <f>'Raw Data'!AW10</f>
        <v>0</v>
      </c>
      <c r="AX10" s="159">
        <f>'Raw Data'!AX10</f>
        <v>0</v>
      </c>
      <c r="AY10" s="159">
        <f>'Raw Data'!AY10</f>
        <v>0</v>
      </c>
      <c r="AZ10" s="159">
        <f>'Raw Data'!AZ10</f>
        <v>0</v>
      </c>
      <c r="BA10" s="159">
        <f>'Raw Data'!BA10</f>
        <v>0</v>
      </c>
      <c r="BB10" s="159">
        <f>'Raw Data'!BB10</f>
        <v>0</v>
      </c>
      <c r="BC10" s="159">
        <f>'Raw Data'!BC10</f>
        <v>0</v>
      </c>
      <c r="BD10" s="159">
        <f>'Raw Data'!BD10</f>
        <v>0</v>
      </c>
      <c r="BE10" s="159">
        <f>'Raw Data'!BE10</f>
        <v>0</v>
      </c>
      <c r="BF10" s="159">
        <f>'Raw Data'!BF10</f>
        <v>0</v>
      </c>
      <c r="BG10" s="159">
        <f>'Raw Data'!BG10</f>
        <v>0</v>
      </c>
      <c r="BH10" s="159">
        <f>'Raw Data'!BH10</f>
        <v>0</v>
      </c>
      <c r="BI10" s="159">
        <f>'Raw Data'!BI10</f>
        <v>0</v>
      </c>
      <c r="BJ10" s="159">
        <f>'Raw Data'!BJ10</f>
        <v>0</v>
      </c>
      <c r="BK10" s="159">
        <f>'Raw Data'!BK10</f>
        <v>0</v>
      </c>
      <c r="BL10" s="159">
        <f>'Raw Data'!BL10</f>
        <v>0</v>
      </c>
      <c r="BM10" s="159">
        <f>'Raw Data'!BM10</f>
        <v>0</v>
      </c>
      <c r="BN10" s="159">
        <f>'Raw Data'!BN10</f>
        <v>0</v>
      </c>
      <c r="BO10" s="159">
        <f>'Raw Data'!BO10</f>
        <v>0</v>
      </c>
      <c r="BP10" s="159">
        <f>'Raw Data'!BP10</f>
        <v>0</v>
      </c>
      <c r="BQ10" s="159">
        <f>'Raw Data'!BQ10</f>
        <v>0</v>
      </c>
      <c r="BR10" s="159">
        <f>'Raw Data'!BR10</f>
        <v>0</v>
      </c>
      <c r="BS10" s="159">
        <f>'Raw Data'!BS10</f>
        <v>0</v>
      </c>
      <c r="BT10" s="159">
        <f>'Raw Data'!BT10</f>
        <v>0</v>
      </c>
      <c r="BU10" s="159">
        <f>'Raw Data'!BU10</f>
        <v>0</v>
      </c>
      <c r="BV10" s="159">
        <f>'Raw Data'!BV10</f>
        <v>0</v>
      </c>
      <c r="BW10" s="159">
        <f>'Raw Data'!BW10</f>
        <v>0</v>
      </c>
      <c r="BX10" s="159">
        <f>'Raw Data'!BX10</f>
        <v>0</v>
      </c>
      <c r="BY10" s="159">
        <f>'Raw Data'!BY10</f>
        <v>0</v>
      </c>
      <c r="BZ10" s="159">
        <f>'Raw Data'!BZ10</f>
        <v>0</v>
      </c>
      <c r="CA10" s="159">
        <f>'Raw Data'!CA10</f>
        <v>0</v>
      </c>
      <c r="CB10" s="159">
        <f>'Raw Data'!CB10</f>
        <v>0</v>
      </c>
      <c r="CC10" s="159">
        <f>'Raw Data'!CC10</f>
        <v>0</v>
      </c>
      <c r="CD10" s="159">
        <f>'Raw Data'!CD10</f>
        <v>0</v>
      </c>
      <c r="CE10" s="159">
        <f>'Raw Data'!CE10</f>
        <v>0</v>
      </c>
      <c r="CF10" s="159">
        <f>'Raw Data'!CF10</f>
        <v>0</v>
      </c>
      <c r="CG10" s="159">
        <f>'Raw Data'!CG10</f>
        <v>0</v>
      </c>
      <c r="CH10" s="159">
        <f>'Raw Data'!CH10</f>
        <v>0</v>
      </c>
      <c r="CI10" s="159">
        <f>'Raw Data'!CI10</f>
        <v>0</v>
      </c>
      <c r="CJ10" s="159">
        <f>'Raw Data'!CJ10</f>
        <v>0</v>
      </c>
      <c r="CK10" s="159">
        <f>'Raw Data'!CK10</f>
        <v>0</v>
      </c>
      <c r="CL10" s="159">
        <f>'Raw Data'!CL10</f>
        <v>0</v>
      </c>
      <c r="CM10" s="159">
        <f>'Raw Data'!CM10</f>
        <v>0</v>
      </c>
      <c r="CN10" s="159">
        <f>'Raw Data'!CN10</f>
        <v>0</v>
      </c>
      <c r="CO10" s="159">
        <f>'Raw Data'!CO10</f>
        <v>0</v>
      </c>
      <c r="CP10" s="159">
        <f>'Raw Data'!CP10</f>
        <v>0</v>
      </c>
      <c r="CQ10" s="159">
        <f>'Raw Data'!CQ10</f>
        <v>0</v>
      </c>
      <c r="CR10" s="159">
        <f>'Raw Data'!CR10</f>
        <v>0</v>
      </c>
      <c r="CS10" s="159">
        <f>'Raw Data'!CS10</f>
        <v>0</v>
      </c>
    </row>
    <row r="11" spans="1:97" ht="12.75">
      <c r="A11" s="154">
        <v>10</v>
      </c>
      <c r="B11" s="159">
        <f>'Raw Data'!B11</f>
        <v>0</v>
      </c>
      <c r="C11" s="159">
        <f>'Raw Data'!C11</f>
        <v>0</v>
      </c>
      <c r="D11" s="159">
        <f>'Raw Data'!D11</f>
        <v>0</v>
      </c>
      <c r="E11" s="159">
        <f>'Raw Data'!E11</f>
        <v>0</v>
      </c>
      <c r="F11" s="159">
        <f>'Raw Data'!F11</f>
        <v>0</v>
      </c>
      <c r="G11" s="159">
        <f>'Raw Data'!G11</f>
        <v>0</v>
      </c>
      <c r="H11" s="159">
        <f>'Raw Data'!H11</f>
        <v>0</v>
      </c>
      <c r="I11" s="159">
        <f>'Raw Data'!I11</f>
        <v>0</v>
      </c>
      <c r="J11" s="159">
        <f>'Raw Data'!J11</f>
        <v>0</v>
      </c>
      <c r="K11" s="159">
        <f>'Raw Data'!K11</f>
        <v>0</v>
      </c>
      <c r="L11" s="159">
        <f>'Raw Data'!L11</f>
        <v>0</v>
      </c>
      <c r="M11" s="159">
        <f>'Raw Data'!M11</f>
        <v>0</v>
      </c>
      <c r="N11" s="159">
        <f>'Raw Data'!N11</f>
        <v>0</v>
      </c>
      <c r="O11" s="159">
        <f>'Raw Data'!O11</f>
        <v>0</v>
      </c>
      <c r="P11" s="159">
        <f>'Raw Data'!P11</f>
        <v>0</v>
      </c>
      <c r="Q11" s="159">
        <f>'Raw Data'!Q11</f>
        <v>0</v>
      </c>
      <c r="R11" s="159">
        <f>'Raw Data'!R11</f>
        <v>0</v>
      </c>
      <c r="S11" s="159">
        <f>'Raw Data'!S11</f>
        <v>0</v>
      </c>
      <c r="T11" s="159">
        <f>'Raw Data'!T11</f>
        <v>0</v>
      </c>
      <c r="U11" s="159">
        <f>'Raw Data'!U11</f>
        <v>0</v>
      </c>
      <c r="V11" s="159">
        <f>'Raw Data'!V11</f>
        <v>0</v>
      </c>
      <c r="W11" s="159">
        <f>'Raw Data'!W11</f>
        <v>0</v>
      </c>
      <c r="X11" s="159">
        <f>'Raw Data'!X11</f>
        <v>0</v>
      </c>
      <c r="Y11" s="159">
        <f>'Raw Data'!Y11</f>
        <v>0</v>
      </c>
      <c r="Z11" s="159">
        <f>'Raw Data'!Z11</f>
        <v>0</v>
      </c>
      <c r="AA11" s="159">
        <f>'Raw Data'!AA11</f>
        <v>0</v>
      </c>
      <c r="AB11" s="159">
        <f>'Raw Data'!AB11</f>
        <v>0</v>
      </c>
      <c r="AC11" s="159">
        <f>'Raw Data'!AC11</f>
        <v>0</v>
      </c>
      <c r="AD11" s="159">
        <f>'Raw Data'!AD11</f>
        <v>0</v>
      </c>
      <c r="AE11" s="159">
        <f>'Raw Data'!AE11</f>
        <v>0</v>
      </c>
      <c r="AF11" s="159">
        <f>'Raw Data'!AF11</f>
        <v>0</v>
      </c>
      <c r="AG11" s="159">
        <f>'Raw Data'!AG11</f>
        <v>0</v>
      </c>
      <c r="AH11" s="159">
        <f>'Raw Data'!AH11</f>
        <v>0</v>
      </c>
      <c r="AI11" s="159">
        <f>'Raw Data'!AI11</f>
        <v>0</v>
      </c>
      <c r="AJ11" s="159">
        <f>'Raw Data'!AJ11</f>
        <v>0</v>
      </c>
      <c r="AK11" s="159">
        <f>'Raw Data'!AK11</f>
        <v>0</v>
      </c>
      <c r="AL11" s="159">
        <f>'Raw Data'!AL11</f>
        <v>0</v>
      </c>
      <c r="AM11" s="159">
        <f>'Raw Data'!AM11</f>
        <v>0</v>
      </c>
      <c r="AN11" s="159">
        <f>'Raw Data'!AN11</f>
        <v>0</v>
      </c>
      <c r="AO11" s="159">
        <f>'Raw Data'!AO11</f>
        <v>0</v>
      </c>
      <c r="AP11" s="159">
        <f>'Raw Data'!AP11</f>
        <v>0</v>
      </c>
      <c r="AQ11" s="159">
        <f>'Raw Data'!AQ11</f>
        <v>0</v>
      </c>
      <c r="AR11" s="159">
        <f>'Raw Data'!AR11</f>
        <v>0</v>
      </c>
      <c r="AS11" s="159">
        <f>'Raw Data'!AS11</f>
        <v>0</v>
      </c>
      <c r="AT11" s="159">
        <f>'Raw Data'!AT11</f>
        <v>0</v>
      </c>
      <c r="AU11" s="159">
        <f>'Raw Data'!AU11</f>
        <v>0</v>
      </c>
      <c r="AV11" s="159">
        <f>'Raw Data'!AV11</f>
        <v>0</v>
      </c>
      <c r="AW11" s="159">
        <f>'Raw Data'!AW11</f>
        <v>0</v>
      </c>
      <c r="AX11" s="159">
        <f>'Raw Data'!AX11</f>
        <v>0</v>
      </c>
      <c r="AY11" s="159">
        <f>'Raw Data'!AY11</f>
        <v>0</v>
      </c>
      <c r="AZ11" s="159">
        <f>'Raw Data'!AZ11</f>
        <v>0</v>
      </c>
      <c r="BA11" s="159">
        <f>'Raw Data'!BA11</f>
        <v>0</v>
      </c>
      <c r="BB11" s="159">
        <f>'Raw Data'!BB11</f>
        <v>0</v>
      </c>
      <c r="BC11" s="159">
        <f>'Raw Data'!BC11</f>
        <v>0</v>
      </c>
      <c r="BD11" s="159">
        <f>'Raw Data'!BD11</f>
        <v>0</v>
      </c>
      <c r="BE11" s="159">
        <f>'Raw Data'!BE11</f>
        <v>0</v>
      </c>
      <c r="BF11" s="159">
        <f>'Raw Data'!BF11</f>
        <v>0</v>
      </c>
      <c r="BG11" s="159">
        <f>'Raw Data'!BG11</f>
        <v>0</v>
      </c>
      <c r="BH11" s="159">
        <f>'Raw Data'!BH11</f>
        <v>0</v>
      </c>
      <c r="BI11" s="159">
        <f>'Raw Data'!BI11</f>
        <v>0</v>
      </c>
      <c r="BJ11" s="159">
        <f>'Raw Data'!BJ11</f>
        <v>0</v>
      </c>
      <c r="BK11" s="159">
        <f>'Raw Data'!BK11</f>
        <v>0</v>
      </c>
      <c r="BL11" s="159">
        <f>'Raw Data'!BL11</f>
        <v>0</v>
      </c>
      <c r="BM11" s="159">
        <f>'Raw Data'!BM11</f>
        <v>0</v>
      </c>
      <c r="BN11" s="159">
        <f>'Raw Data'!BN11</f>
        <v>0</v>
      </c>
      <c r="BO11" s="159">
        <f>'Raw Data'!BO11</f>
        <v>0</v>
      </c>
      <c r="BP11" s="159">
        <f>'Raw Data'!BP11</f>
        <v>0</v>
      </c>
      <c r="BQ11" s="159">
        <f>'Raw Data'!BQ11</f>
        <v>0</v>
      </c>
      <c r="BR11" s="159">
        <f>'Raw Data'!BR11</f>
        <v>0</v>
      </c>
      <c r="BS11" s="159">
        <f>'Raw Data'!BS11</f>
        <v>0</v>
      </c>
      <c r="BT11" s="159">
        <f>'Raw Data'!BT11</f>
        <v>0</v>
      </c>
      <c r="BU11" s="159">
        <f>'Raw Data'!BU11</f>
        <v>0</v>
      </c>
      <c r="BV11" s="159">
        <f>'Raw Data'!BV11</f>
        <v>0</v>
      </c>
      <c r="BW11" s="159">
        <f>'Raw Data'!BW11</f>
        <v>0</v>
      </c>
      <c r="BX11" s="159">
        <f>'Raw Data'!BX11</f>
        <v>0</v>
      </c>
      <c r="BY11" s="159">
        <f>'Raw Data'!BY11</f>
        <v>0</v>
      </c>
      <c r="BZ11" s="159">
        <f>'Raw Data'!BZ11</f>
        <v>0</v>
      </c>
      <c r="CA11" s="159">
        <f>'Raw Data'!CA11</f>
        <v>0</v>
      </c>
      <c r="CB11" s="159">
        <f>'Raw Data'!CB11</f>
        <v>0</v>
      </c>
      <c r="CC11" s="159">
        <f>'Raw Data'!CC11</f>
        <v>0</v>
      </c>
      <c r="CD11" s="159">
        <f>'Raw Data'!CD11</f>
        <v>0</v>
      </c>
      <c r="CE11" s="159">
        <f>'Raw Data'!CE11</f>
        <v>0</v>
      </c>
      <c r="CF11" s="159">
        <f>'Raw Data'!CF11</f>
        <v>0</v>
      </c>
      <c r="CG11" s="159">
        <f>'Raw Data'!CG11</f>
        <v>0</v>
      </c>
      <c r="CH11" s="159">
        <f>'Raw Data'!CH11</f>
        <v>0</v>
      </c>
      <c r="CI11" s="159">
        <f>'Raw Data'!CI11</f>
        <v>0</v>
      </c>
      <c r="CJ11" s="159">
        <f>'Raw Data'!CJ11</f>
        <v>0</v>
      </c>
      <c r="CK11" s="159">
        <f>'Raw Data'!CK11</f>
        <v>0</v>
      </c>
      <c r="CL11" s="159">
        <f>'Raw Data'!CL11</f>
        <v>0</v>
      </c>
      <c r="CM11" s="159">
        <f>'Raw Data'!CM11</f>
        <v>0</v>
      </c>
      <c r="CN11" s="159">
        <f>'Raw Data'!CN11</f>
        <v>0</v>
      </c>
      <c r="CO11" s="159">
        <f>'Raw Data'!CO11</f>
        <v>0</v>
      </c>
      <c r="CP11" s="159">
        <f>'Raw Data'!CP11</f>
        <v>0</v>
      </c>
      <c r="CQ11" s="159">
        <f>'Raw Data'!CQ11</f>
        <v>0</v>
      </c>
      <c r="CR11" s="159">
        <f>'Raw Data'!CR11</f>
        <v>0</v>
      </c>
      <c r="CS11" s="159">
        <f>'Raw Data'!CS11</f>
        <v>0</v>
      </c>
    </row>
    <row r="12" spans="1:97" ht="12.75">
      <c r="A12" s="154">
        <v>11</v>
      </c>
      <c r="B12" s="159">
        <f>'Raw Data'!B12</f>
        <v>0</v>
      </c>
      <c r="C12" s="159">
        <f>'Raw Data'!C12</f>
        <v>0</v>
      </c>
      <c r="D12" s="159">
        <f>'Raw Data'!D12</f>
        <v>0</v>
      </c>
      <c r="E12" s="159">
        <f>'Raw Data'!E12</f>
        <v>0</v>
      </c>
      <c r="F12" s="159">
        <f>'Raw Data'!F12</f>
        <v>0</v>
      </c>
      <c r="G12" s="159">
        <f>'Raw Data'!G12</f>
        <v>0</v>
      </c>
      <c r="H12" s="159">
        <f>'Raw Data'!H12</f>
        <v>0</v>
      </c>
      <c r="I12" s="159">
        <f>'Raw Data'!I12</f>
        <v>0</v>
      </c>
      <c r="J12" s="159">
        <f>'Raw Data'!J12</f>
        <v>0</v>
      </c>
      <c r="K12" s="159">
        <f>'Raw Data'!K12</f>
        <v>0</v>
      </c>
      <c r="L12" s="159">
        <f>'Raw Data'!L12</f>
        <v>0</v>
      </c>
      <c r="M12" s="159">
        <f>'Raw Data'!M12</f>
        <v>0</v>
      </c>
      <c r="N12" s="159">
        <f>'Raw Data'!N12</f>
        <v>0</v>
      </c>
      <c r="O12" s="159">
        <f>'Raw Data'!O12</f>
        <v>0</v>
      </c>
      <c r="P12" s="159">
        <f>'Raw Data'!P12</f>
        <v>0</v>
      </c>
      <c r="Q12" s="159">
        <f>'Raw Data'!Q12</f>
        <v>0</v>
      </c>
      <c r="R12" s="159">
        <f>'Raw Data'!R12</f>
        <v>0</v>
      </c>
      <c r="S12" s="159">
        <f>'Raw Data'!S12</f>
        <v>0</v>
      </c>
      <c r="T12" s="159">
        <f>'Raw Data'!T12</f>
        <v>0</v>
      </c>
      <c r="U12" s="159">
        <f>'Raw Data'!U12</f>
        <v>0</v>
      </c>
      <c r="V12" s="159">
        <f>'Raw Data'!V12</f>
        <v>0</v>
      </c>
      <c r="W12" s="159">
        <f>'Raw Data'!W12</f>
        <v>0</v>
      </c>
      <c r="X12" s="159">
        <f>'Raw Data'!X12</f>
        <v>0</v>
      </c>
      <c r="Y12" s="159">
        <f>'Raw Data'!Y12</f>
        <v>0</v>
      </c>
      <c r="Z12" s="159">
        <f>'Raw Data'!Z12</f>
        <v>0</v>
      </c>
      <c r="AA12" s="159">
        <f>'Raw Data'!AA12</f>
        <v>0</v>
      </c>
      <c r="AB12" s="159">
        <f>'Raw Data'!AB12</f>
        <v>0</v>
      </c>
      <c r="AC12" s="159">
        <f>'Raw Data'!AC12</f>
        <v>0</v>
      </c>
      <c r="AD12" s="159">
        <f>'Raw Data'!AD12</f>
        <v>0</v>
      </c>
      <c r="AE12" s="159">
        <f>'Raw Data'!AE12</f>
        <v>0</v>
      </c>
      <c r="AF12" s="159">
        <f>'Raw Data'!AF12</f>
        <v>0</v>
      </c>
      <c r="AG12" s="159">
        <f>'Raw Data'!AG12</f>
        <v>0</v>
      </c>
      <c r="AH12" s="159">
        <f>'Raw Data'!AH12</f>
        <v>0</v>
      </c>
      <c r="AI12" s="159">
        <f>'Raw Data'!AI12</f>
        <v>0</v>
      </c>
      <c r="AJ12" s="159">
        <f>'Raw Data'!AJ12</f>
        <v>0</v>
      </c>
      <c r="AK12" s="159">
        <f>'Raw Data'!AK12</f>
        <v>0</v>
      </c>
      <c r="AL12" s="159">
        <f>'Raw Data'!AL12</f>
        <v>0</v>
      </c>
      <c r="AM12" s="159">
        <f>'Raw Data'!AM12</f>
        <v>0</v>
      </c>
      <c r="AN12" s="159">
        <f>'Raw Data'!AN12</f>
        <v>0</v>
      </c>
      <c r="AO12" s="159">
        <f>'Raw Data'!AO12</f>
        <v>0</v>
      </c>
      <c r="AP12" s="159">
        <f>'Raw Data'!AP12</f>
        <v>0</v>
      </c>
      <c r="AQ12" s="159">
        <f>'Raw Data'!AQ12</f>
        <v>0</v>
      </c>
      <c r="AR12" s="159">
        <f>'Raw Data'!AR12</f>
        <v>0</v>
      </c>
      <c r="AS12" s="159">
        <f>'Raw Data'!AS12</f>
        <v>0</v>
      </c>
      <c r="AT12" s="159">
        <f>'Raw Data'!AT12</f>
        <v>0</v>
      </c>
      <c r="AU12" s="159">
        <f>'Raw Data'!AU12</f>
        <v>0</v>
      </c>
      <c r="AV12" s="159">
        <f>'Raw Data'!AV12</f>
        <v>0</v>
      </c>
      <c r="AW12" s="159">
        <f>'Raw Data'!AW12</f>
        <v>0</v>
      </c>
      <c r="AX12" s="159">
        <f>'Raw Data'!AX12</f>
        <v>0</v>
      </c>
      <c r="AY12" s="159">
        <f>'Raw Data'!AY12</f>
        <v>0</v>
      </c>
      <c r="AZ12" s="159">
        <f>'Raw Data'!AZ12</f>
        <v>0</v>
      </c>
      <c r="BA12" s="159">
        <f>'Raw Data'!BA12</f>
        <v>0</v>
      </c>
      <c r="BB12" s="159">
        <f>'Raw Data'!BB12</f>
        <v>0</v>
      </c>
      <c r="BC12" s="159">
        <f>'Raw Data'!BC12</f>
        <v>0</v>
      </c>
      <c r="BD12" s="159">
        <f>'Raw Data'!BD12</f>
        <v>0</v>
      </c>
      <c r="BE12" s="159">
        <f>'Raw Data'!BE12</f>
        <v>0</v>
      </c>
      <c r="BF12" s="159">
        <f>'Raw Data'!BF12</f>
        <v>0</v>
      </c>
      <c r="BG12" s="159">
        <f>'Raw Data'!BG12</f>
        <v>0</v>
      </c>
      <c r="BH12" s="159">
        <f>'Raw Data'!BH12</f>
        <v>0</v>
      </c>
      <c r="BI12" s="159">
        <f>'Raw Data'!BI12</f>
        <v>0</v>
      </c>
      <c r="BJ12" s="159">
        <f>'Raw Data'!BJ12</f>
        <v>0</v>
      </c>
      <c r="BK12" s="159">
        <f>'Raw Data'!BK12</f>
        <v>0</v>
      </c>
      <c r="BL12" s="159">
        <f>'Raw Data'!BL12</f>
        <v>0</v>
      </c>
      <c r="BM12" s="159">
        <f>'Raw Data'!BM12</f>
        <v>0</v>
      </c>
      <c r="BN12" s="159">
        <f>'Raw Data'!BN12</f>
        <v>0</v>
      </c>
      <c r="BO12" s="159">
        <f>'Raw Data'!BO12</f>
        <v>0</v>
      </c>
      <c r="BP12" s="159">
        <f>'Raw Data'!BP12</f>
        <v>0</v>
      </c>
      <c r="BQ12" s="159">
        <f>'Raw Data'!BQ12</f>
        <v>0</v>
      </c>
      <c r="BR12" s="159">
        <f>'Raw Data'!BR12</f>
        <v>0</v>
      </c>
      <c r="BS12" s="159">
        <f>'Raw Data'!BS12</f>
        <v>0</v>
      </c>
      <c r="BT12" s="159">
        <f>'Raw Data'!BT12</f>
        <v>0</v>
      </c>
      <c r="BU12" s="159">
        <f>'Raw Data'!BU12</f>
        <v>0</v>
      </c>
      <c r="BV12" s="159">
        <f>'Raw Data'!BV12</f>
        <v>0</v>
      </c>
      <c r="BW12" s="159">
        <f>'Raw Data'!BW12</f>
        <v>0</v>
      </c>
      <c r="BX12" s="159">
        <f>'Raw Data'!BX12</f>
        <v>0</v>
      </c>
      <c r="BY12" s="159">
        <f>'Raw Data'!BY12</f>
        <v>0</v>
      </c>
      <c r="BZ12" s="159">
        <f>'Raw Data'!BZ12</f>
        <v>0</v>
      </c>
      <c r="CA12" s="159">
        <f>'Raw Data'!CA12</f>
        <v>0</v>
      </c>
      <c r="CB12" s="159">
        <f>'Raw Data'!CB12</f>
        <v>0</v>
      </c>
      <c r="CC12" s="159">
        <f>'Raw Data'!CC12</f>
        <v>0</v>
      </c>
      <c r="CD12" s="159">
        <f>'Raw Data'!CD12</f>
        <v>0</v>
      </c>
      <c r="CE12" s="159">
        <f>'Raw Data'!CE12</f>
        <v>0</v>
      </c>
      <c r="CF12" s="159">
        <f>'Raw Data'!CF12</f>
        <v>0</v>
      </c>
      <c r="CG12" s="159">
        <f>'Raw Data'!CG12</f>
        <v>0</v>
      </c>
      <c r="CH12" s="159">
        <f>'Raw Data'!CH12</f>
        <v>0</v>
      </c>
      <c r="CI12" s="159">
        <f>'Raw Data'!CI12</f>
        <v>0</v>
      </c>
      <c r="CJ12" s="159">
        <f>'Raw Data'!CJ12</f>
        <v>0</v>
      </c>
      <c r="CK12" s="159">
        <f>'Raw Data'!CK12</f>
        <v>0</v>
      </c>
      <c r="CL12" s="159">
        <f>'Raw Data'!CL12</f>
        <v>0</v>
      </c>
      <c r="CM12" s="159">
        <f>'Raw Data'!CM12</f>
        <v>0</v>
      </c>
      <c r="CN12" s="159">
        <f>'Raw Data'!CN12</f>
        <v>0</v>
      </c>
      <c r="CO12" s="159">
        <f>'Raw Data'!CO12</f>
        <v>0</v>
      </c>
      <c r="CP12" s="159">
        <f>'Raw Data'!CP12</f>
        <v>0</v>
      </c>
      <c r="CQ12" s="159">
        <f>'Raw Data'!CQ12</f>
        <v>0</v>
      </c>
      <c r="CR12" s="159">
        <f>'Raw Data'!CR12</f>
        <v>0</v>
      </c>
      <c r="CS12" s="159">
        <f>'Raw Data'!CS12</f>
        <v>0</v>
      </c>
    </row>
    <row r="13" spans="1:97" ht="12.75">
      <c r="A13" s="154">
        <v>12</v>
      </c>
      <c r="B13" s="159">
        <f>'Raw Data'!B13</f>
        <v>0</v>
      </c>
      <c r="C13" s="159">
        <f>'Raw Data'!C13</f>
        <v>0</v>
      </c>
      <c r="D13" s="159">
        <f>'Raw Data'!D13</f>
        <v>0</v>
      </c>
      <c r="E13" s="159">
        <f>'Raw Data'!E13</f>
        <v>0</v>
      </c>
      <c r="F13" s="159">
        <f>'Raw Data'!F13</f>
        <v>0</v>
      </c>
      <c r="G13" s="159">
        <f>'Raw Data'!G13</f>
        <v>0</v>
      </c>
      <c r="H13" s="159">
        <f>'Raw Data'!H13</f>
        <v>0</v>
      </c>
      <c r="I13" s="159">
        <f>'Raw Data'!I13</f>
        <v>0</v>
      </c>
      <c r="J13" s="159">
        <f>'Raw Data'!J13</f>
        <v>0</v>
      </c>
      <c r="K13" s="159">
        <f>'Raw Data'!K13</f>
        <v>0</v>
      </c>
      <c r="L13" s="159">
        <f>'Raw Data'!L13</f>
        <v>0</v>
      </c>
      <c r="M13" s="159">
        <f>'Raw Data'!M13</f>
        <v>0</v>
      </c>
      <c r="N13" s="159">
        <f>'Raw Data'!N13</f>
        <v>0</v>
      </c>
      <c r="O13" s="159">
        <f>'Raw Data'!O13</f>
        <v>0</v>
      </c>
      <c r="P13" s="159">
        <f>'Raw Data'!P13</f>
        <v>0</v>
      </c>
      <c r="Q13" s="159">
        <f>'Raw Data'!Q13</f>
        <v>0</v>
      </c>
      <c r="R13" s="159">
        <f>'Raw Data'!R13</f>
        <v>0</v>
      </c>
      <c r="S13" s="159">
        <f>'Raw Data'!S13</f>
        <v>0</v>
      </c>
      <c r="T13" s="159">
        <f>'Raw Data'!T13</f>
        <v>0</v>
      </c>
      <c r="U13" s="159">
        <f>'Raw Data'!U13</f>
        <v>0</v>
      </c>
      <c r="V13" s="159">
        <f>'Raw Data'!V13</f>
        <v>0</v>
      </c>
      <c r="W13" s="159">
        <f>'Raw Data'!W13</f>
        <v>0</v>
      </c>
      <c r="X13" s="159">
        <f>'Raw Data'!X13</f>
        <v>0</v>
      </c>
      <c r="Y13" s="159">
        <f>'Raw Data'!Y13</f>
        <v>0</v>
      </c>
      <c r="Z13" s="159">
        <f>'Raw Data'!Z13</f>
        <v>0</v>
      </c>
      <c r="AA13" s="159">
        <f>'Raw Data'!AA13</f>
        <v>0</v>
      </c>
      <c r="AB13" s="159">
        <f>'Raw Data'!AB13</f>
        <v>0</v>
      </c>
      <c r="AC13" s="159">
        <f>'Raw Data'!AC13</f>
        <v>0</v>
      </c>
      <c r="AD13" s="159">
        <f>'Raw Data'!AD13</f>
        <v>0</v>
      </c>
      <c r="AE13" s="159">
        <f>'Raw Data'!AE13</f>
        <v>0</v>
      </c>
      <c r="AF13" s="159">
        <f>'Raw Data'!AF13</f>
        <v>0</v>
      </c>
      <c r="AG13" s="159">
        <f>'Raw Data'!AG13</f>
        <v>0</v>
      </c>
      <c r="AH13" s="159">
        <f>'Raw Data'!AH13</f>
        <v>0</v>
      </c>
      <c r="AI13" s="159">
        <f>'Raw Data'!AI13</f>
        <v>0</v>
      </c>
      <c r="AJ13" s="159">
        <f>'Raw Data'!AJ13</f>
        <v>0</v>
      </c>
      <c r="AK13" s="159">
        <f>'Raw Data'!AK13</f>
        <v>0</v>
      </c>
      <c r="AL13" s="159">
        <f>'Raw Data'!AL13</f>
        <v>0</v>
      </c>
      <c r="AM13" s="159">
        <f>'Raw Data'!AM13</f>
        <v>0</v>
      </c>
      <c r="AN13" s="159">
        <f>'Raw Data'!AN13</f>
        <v>0</v>
      </c>
      <c r="AO13" s="159">
        <f>'Raw Data'!AO13</f>
        <v>0</v>
      </c>
      <c r="AP13" s="159">
        <f>'Raw Data'!AP13</f>
        <v>0</v>
      </c>
      <c r="AQ13" s="159">
        <f>'Raw Data'!AQ13</f>
        <v>0</v>
      </c>
      <c r="AR13" s="159">
        <f>'Raw Data'!AR13</f>
        <v>0</v>
      </c>
      <c r="AS13" s="159">
        <f>'Raw Data'!AS13</f>
        <v>0</v>
      </c>
      <c r="AT13" s="159">
        <f>'Raw Data'!AT13</f>
        <v>0</v>
      </c>
      <c r="AU13" s="159">
        <f>'Raw Data'!AU13</f>
        <v>0</v>
      </c>
      <c r="AV13" s="159">
        <f>'Raw Data'!AV13</f>
        <v>0</v>
      </c>
      <c r="AW13" s="159">
        <f>'Raw Data'!AW13</f>
        <v>0</v>
      </c>
      <c r="AX13" s="159">
        <f>'Raw Data'!AX13</f>
        <v>0</v>
      </c>
      <c r="AY13" s="159">
        <f>'Raw Data'!AY13</f>
        <v>0</v>
      </c>
      <c r="AZ13" s="159">
        <f>'Raw Data'!AZ13</f>
        <v>0</v>
      </c>
      <c r="BA13" s="159">
        <f>'Raw Data'!BA13</f>
        <v>0</v>
      </c>
      <c r="BB13" s="159">
        <f>'Raw Data'!BB13</f>
        <v>0</v>
      </c>
      <c r="BC13" s="159">
        <f>'Raw Data'!BC13</f>
        <v>0</v>
      </c>
      <c r="BD13" s="159">
        <f>'Raw Data'!BD13</f>
        <v>0</v>
      </c>
      <c r="BE13" s="159">
        <f>'Raw Data'!BE13</f>
        <v>0</v>
      </c>
      <c r="BF13" s="159">
        <f>'Raw Data'!BF13</f>
        <v>0</v>
      </c>
      <c r="BG13" s="159">
        <f>'Raw Data'!BG13</f>
        <v>0</v>
      </c>
      <c r="BH13" s="159">
        <f>'Raw Data'!BH13</f>
        <v>0</v>
      </c>
      <c r="BI13" s="159">
        <f>'Raw Data'!BI13</f>
        <v>0</v>
      </c>
      <c r="BJ13" s="159">
        <f>'Raw Data'!BJ13</f>
        <v>0</v>
      </c>
      <c r="BK13" s="159">
        <f>'Raw Data'!BK13</f>
        <v>0</v>
      </c>
      <c r="BL13" s="159">
        <f>'Raw Data'!BL13</f>
        <v>0</v>
      </c>
      <c r="BM13" s="159">
        <f>'Raw Data'!BM13</f>
        <v>0</v>
      </c>
      <c r="BN13" s="159">
        <f>'Raw Data'!BN13</f>
        <v>0</v>
      </c>
      <c r="BO13" s="159">
        <f>'Raw Data'!BO13</f>
        <v>0</v>
      </c>
      <c r="BP13" s="159">
        <f>'Raw Data'!BP13</f>
        <v>0</v>
      </c>
      <c r="BQ13" s="159">
        <f>'Raw Data'!BQ13</f>
        <v>0</v>
      </c>
      <c r="BR13" s="159">
        <f>'Raw Data'!BR13</f>
        <v>0</v>
      </c>
      <c r="BS13" s="159">
        <f>'Raw Data'!BS13</f>
        <v>0</v>
      </c>
      <c r="BT13" s="159">
        <f>'Raw Data'!BT13</f>
        <v>0</v>
      </c>
      <c r="BU13" s="159">
        <f>'Raw Data'!BU13</f>
        <v>0</v>
      </c>
      <c r="BV13" s="159">
        <f>'Raw Data'!BV13</f>
        <v>0</v>
      </c>
      <c r="BW13" s="159">
        <f>'Raw Data'!BW13</f>
        <v>0</v>
      </c>
      <c r="BX13" s="159">
        <f>'Raw Data'!BX13</f>
        <v>0</v>
      </c>
      <c r="BY13" s="159">
        <f>'Raw Data'!BY13</f>
        <v>0</v>
      </c>
      <c r="BZ13" s="159">
        <f>'Raw Data'!BZ13</f>
        <v>0</v>
      </c>
      <c r="CA13" s="159">
        <f>'Raw Data'!CA13</f>
        <v>0</v>
      </c>
      <c r="CB13" s="159">
        <f>'Raw Data'!CB13</f>
        <v>0</v>
      </c>
      <c r="CC13" s="159">
        <f>'Raw Data'!CC13</f>
        <v>0</v>
      </c>
      <c r="CD13" s="159">
        <f>'Raw Data'!CD13</f>
        <v>0</v>
      </c>
      <c r="CE13" s="159">
        <f>'Raw Data'!CE13</f>
        <v>0</v>
      </c>
      <c r="CF13" s="159">
        <f>'Raw Data'!CF13</f>
        <v>0</v>
      </c>
      <c r="CG13" s="159">
        <f>'Raw Data'!CG13</f>
        <v>0</v>
      </c>
      <c r="CH13" s="159">
        <f>'Raw Data'!CH13</f>
        <v>0</v>
      </c>
      <c r="CI13" s="159">
        <f>'Raw Data'!CI13</f>
        <v>0</v>
      </c>
      <c r="CJ13" s="159">
        <f>'Raw Data'!CJ13</f>
        <v>0</v>
      </c>
      <c r="CK13" s="159">
        <f>'Raw Data'!CK13</f>
        <v>0</v>
      </c>
      <c r="CL13" s="159">
        <f>'Raw Data'!CL13</f>
        <v>0</v>
      </c>
      <c r="CM13" s="159">
        <f>'Raw Data'!CM13</f>
        <v>0</v>
      </c>
      <c r="CN13" s="159">
        <f>'Raw Data'!CN13</f>
        <v>0</v>
      </c>
      <c r="CO13" s="159">
        <f>'Raw Data'!CO13</f>
        <v>0</v>
      </c>
      <c r="CP13" s="159">
        <f>'Raw Data'!CP13</f>
        <v>0</v>
      </c>
      <c r="CQ13" s="159">
        <f>'Raw Data'!CQ13</f>
        <v>0</v>
      </c>
      <c r="CR13" s="159">
        <f>'Raw Data'!CR13</f>
        <v>0</v>
      </c>
      <c r="CS13" s="159">
        <f>'Raw Data'!CS13</f>
        <v>0</v>
      </c>
    </row>
    <row r="14" spans="1:97" ht="12.75">
      <c r="A14" s="154">
        <v>13</v>
      </c>
      <c r="B14" s="159">
        <f>'Raw Data'!B14</f>
        <v>0</v>
      </c>
      <c r="C14" s="159">
        <f>'Raw Data'!C14</f>
        <v>0</v>
      </c>
      <c r="D14" s="159">
        <f>'Raw Data'!D14</f>
        <v>0</v>
      </c>
      <c r="E14" s="159">
        <f>'Raw Data'!E14</f>
        <v>0</v>
      </c>
      <c r="F14" s="159">
        <f>'Raw Data'!F14</f>
        <v>0</v>
      </c>
      <c r="G14" s="159">
        <f>'Raw Data'!G14</f>
        <v>0</v>
      </c>
      <c r="H14" s="159">
        <f>'Raw Data'!H14</f>
        <v>0</v>
      </c>
      <c r="I14" s="159">
        <f>'Raw Data'!I14</f>
        <v>0</v>
      </c>
      <c r="J14" s="159">
        <f>'Raw Data'!J14</f>
        <v>0</v>
      </c>
      <c r="K14" s="159">
        <f>'Raw Data'!K14</f>
        <v>0</v>
      </c>
      <c r="L14" s="159">
        <f>'Raw Data'!L14</f>
        <v>0</v>
      </c>
      <c r="M14" s="159">
        <f>'Raw Data'!M14</f>
        <v>0</v>
      </c>
      <c r="N14" s="159">
        <f>'Raw Data'!N14</f>
        <v>0</v>
      </c>
      <c r="O14" s="159">
        <f>'Raw Data'!O14</f>
        <v>0</v>
      </c>
      <c r="P14" s="159">
        <f>'Raw Data'!P14</f>
        <v>0</v>
      </c>
      <c r="Q14" s="159">
        <f>'Raw Data'!Q14</f>
        <v>0</v>
      </c>
      <c r="R14" s="159">
        <f>'Raw Data'!R14</f>
        <v>0</v>
      </c>
      <c r="S14" s="159">
        <f>'Raw Data'!S14</f>
        <v>0</v>
      </c>
      <c r="T14" s="159">
        <f>'Raw Data'!T14</f>
        <v>0</v>
      </c>
      <c r="U14" s="159">
        <f>'Raw Data'!U14</f>
        <v>0</v>
      </c>
      <c r="V14" s="159">
        <f>'Raw Data'!V14</f>
        <v>0</v>
      </c>
      <c r="W14" s="159">
        <f>'Raw Data'!W14</f>
        <v>0</v>
      </c>
      <c r="X14" s="159">
        <f>'Raw Data'!X14</f>
        <v>0</v>
      </c>
      <c r="Y14" s="159">
        <f>'Raw Data'!Y14</f>
        <v>0</v>
      </c>
      <c r="Z14" s="159">
        <f>'Raw Data'!Z14</f>
        <v>0</v>
      </c>
      <c r="AA14" s="159">
        <f>'Raw Data'!AA14</f>
        <v>0</v>
      </c>
      <c r="AB14" s="159">
        <f>'Raw Data'!AB14</f>
        <v>0</v>
      </c>
      <c r="AC14" s="159">
        <f>'Raw Data'!AC14</f>
        <v>0</v>
      </c>
      <c r="AD14" s="159">
        <f>'Raw Data'!AD14</f>
        <v>0</v>
      </c>
      <c r="AE14" s="159">
        <f>'Raw Data'!AE14</f>
        <v>0</v>
      </c>
      <c r="AF14" s="159">
        <f>'Raw Data'!AF14</f>
        <v>0</v>
      </c>
      <c r="AG14" s="159">
        <f>'Raw Data'!AG14</f>
        <v>0</v>
      </c>
      <c r="AH14" s="159">
        <f>'Raw Data'!AH14</f>
        <v>0</v>
      </c>
      <c r="AI14" s="159">
        <f>'Raw Data'!AI14</f>
        <v>0</v>
      </c>
      <c r="AJ14" s="159">
        <f>'Raw Data'!AJ14</f>
        <v>0</v>
      </c>
      <c r="AK14" s="159">
        <f>'Raw Data'!AK14</f>
        <v>0</v>
      </c>
      <c r="AL14" s="159">
        <f>'Raw Data'!AL14</f>
        <v>0</v>
      </c>
      <c r="AM14" s="159">
        <f>'Raw Data'!AM14</f>
        <v>0</v>
      </c>
      <c r="AN14" s="159">
        <f>'Raw Data'!AN14</f>
        <v>0</v>
      </c>
      <c r="AO14" s="159">
        <f>'Raw Data'!AO14</f>
        <v>0</v>
      </c>
      <c r="AP14" s="159">
        <f>'Raw Data'!AP14</f>
        <v>0</v>
      </c>
      <c r="AQ14" s="159">
        <f>'Raw Data'!AQ14</f>
        <v>0</v>
      </c>
      <c r="AR14" s="159">
        <f>'Raw Data'!AR14</f>
        <v>0</v>
      </c>
      <c r="AS14" s="159">
        <f>'Raw Data'!AS14</f>
        <v>0</v>
      </c>
      <c r="AT14" s="159">
        <f>'Raw Data'!AT14</f>
        <v>0</v>
      </c>
      <c r="AU14" s="159">
        <f>'Raw Data'!AU14</f>
        <v>0</v>
      </c>
      <c r="AV14" s="159">
        <f>'Raw Data'!AV14</f>
        <v>0</v>
      </c>
      <c r="AW14" s="159">
        <f>'Raw Data'!AW14</f>
        <v>0</v>
      </c>
      <c r="AX14" s="159">
        <f>'Raw Data'!AX14</f>
        <v>0</v>
      </c>
      <c r="AY14" s="159">
        <f>'Raw Data'!AY14</f>
        <v>0</v>
      </c>
      <c r="AZ14" s="159">
        <f>'Raw Data'!AZ14</f>
        <v>0</v>
      </c>
      <c r="BA14" s="159">
        <f>'Raw Data'!BA14</f>
        <v>0</v>
      </c>
      <c r="BB14" s="159">
        <f>'Raw Data'!BB14</f>
        <v>0</v>
      </c>
      <c r="BC14" s="159">
        <f>'Raw Data'!BC14</f>
        <v>0</v>
      </c>
      <c r="BD14" s="159">
        <f>'Raw Data'!BD14</f>
        <v>0</v>
      </c>
      <c r="BE14" s="159">
        <f>'Raw Data'!BE14</f>
        <v>0</v>
      </c>
      <c r="BF14" s="159">
        <f>'Raw Data'!BF14</f>
        <v>0</v>
      </c>
      <c r="BG14" s="159">
        <f>'Raw Data'!BG14</f>
        <v>0</v>
      </c>
      <c r="BH14" s="159">
        <f>'Raw Data'!BH14</f>
        <v>0</v>
      </c>
      <c r="BI14" s="159">
        <f>'Raw Data'!BI14</f>
        <v>0</v>
      </c>
      <c r="BJ14" s="159">
        <f>'Raw Data'!BJ14</f>
        <v>0</v>
      </c>
      <c r="BK14" s="159">
        <f>'Raw Data'!BK14</f>
        <v>0</v>
      </c>
      <c r="BL14" s="159">
        <f>'Raw Data'!BL14</f>
        <v>0</v>
      </c>
      <c r="BM14" s="159">
        <f>'Raw Data'!BM14</f>
        <v>0</v>
      </c>
      <c r="BN14" s="159">
        <f>'Raw Data'!BN14</f>
        <v>0</v>
      </c>
      <c r="BO14" s="159">
        <f>'Raw Data'!BO14</f>
        <v>0</v>
      </c>
      <c r="BP14" s="159">
        <f>'Raw Data'!BP14</f>
        <v>0</v>
      </c>
      <c r="BQ14" s="159">
        <f>'Raw Data'!BQ14</f>
        <v>0</v>
      </c>
      <c r="BR14" s="159">
        <f>'Raw Data'!BR14</f>
        <v>0</v>
      </c>
      <c r="BS14" s="159">
        <f>'Raw Data'!BS14</f>
        <v>0</v>
      </c>
      <c r="BT14" s="159">
        <f>'Raw Data'!BT14</f>
        <v>0</v>
      </c>
      <c r="BU14" s="159">
        <f>'Raw Data'!BU14</f>
        <v>0</v>
      </c>
      <c r="BV14" s="159">
        <f>'Raw Data'!BV14</f>
        <v>0</v>
      </c>
      <c r="BW14" s="159">
        <f>'Raw Data'!BW14</f>
        <v>0</v>
      </c>
      <c r="BX14" s="159">
        <f>'Raw Data'!BX14</f>
        <v>0</v>
      </c>
      <c r="BY14" s="159">
        <f>'Raw Data'!BY14</f>
        <v>0</v>
      </c>
      <c r="BZ14" s="159">
        <f>'Raw Data'!BZ14</f>
        <v>0</v>
      </c>
      <c r="CA14" s="159">
        <f>'Raw Data'!CA14</f>
        <v>0</v>
      </c>
      <c r="CB14" s="159">
        <f>'Raw Data'!CB14</f>
        <v>0</v>
      </c>
      <c r="CC14" s="159">
        <f>'Raw Data'!CC14</f>
        <v>0</v>
      </c>
      <c r="CD14" s="159">
        <f>'Raw Data'!CD14</f>
        <v>0</v>
      </c>
      <c r="CE14" s="159">
        <f>'Raw Data'!CE14</f>
        <v>0</v>
      </c>
      <c r="CF14" s="159">
        <f>'Raw Data'!CF14</f>
        <v>0</v>
      </c>
      <c r="CG14" s="159">
        <f>'Raw Data'!CG14</f>
        <v>0</v>
      </c>
      <c r="CH14" s="159">
        <f>'Raw Data'!CH14</f>
        <v>0</v>
      </c>
      <c r="CI14" s="159">
        <f>'Raw Data'!CI14</f>
        <v>0</v>
      </c>
      <c r="CJ14" s="159">
        <f>'Raw Data'!CJ14</f>
        <v>0</v>
      </c>
      <c r="CK14" s="159">
        <f>'Raw Data'!CK14</f>
        <v>0</v>
      </c>
      <c r="CL14" s="159">
        <f>'Raw Data'!CL14</f>
        <v>0</v>
      </c>
      <c r="CM14" s="159">
        <f>'Raw Data'!CM14</f>
        <v>0</v>
      </c>
      <c r="CN14" s="159">
        <f>'Raw Data'!CN14</f>
        <v>0</v>
      </c>
      <c r="CO14" s="159">
        <f>'Raw Data'!CO14</f>
        <v>0</v>
      </c>
      <c r="CP14" s="159">
        <f>'Raw Data'!CP14</f>
        <v>0</v>
      </c>
      <c r="CQ14" s="159">
        <f>'Raw Data'!CQ14</f>
        <v>0</v>
      </c>
      <c r="CR14" s="159">
        <f>'Raw Data'!CR14</f>
        <v>0</v>
      </c>
      <c r="CS14" s="159">
        <f>'Raw Data'!CS14</f>
        <v>0</v>
      </c>
    </row>
    <row r="15" spans="1:97" ht="12.75">
      <c r="A15" s="154">
        <v>14</v>
      </c>
      <c r="B15" s="159">
        <f>'Raw Data'!B15</f>
        <v>0</v>
      </c>
      <c r="C15" s="159">
        <f>'Raw Data'!C15</f>
        <v>0</v>
      </c>
      <c r="D15" s="159">
        <f>'Raw Data'!D15</f>
        <v>0</v>
      </c>
      <c r="E15" s="159">
        <f>'Raw Data'!E15</f>
        <v>0</v>
      </c>
      <c r="F15" s="159">
        <f>'Raw Data'!F15</f>
        <v>0</v>
      </c>
      <c r="G15" s="159">
        <f>'Raw Data'!G15</f>
        <v>0</v>
      </c>
      <c r="H15" s="159">
        <f>'Raw Data'!H15</f>
        <v>0</v>
      </c>
      <c r="I15" s="159">
        <f>'Raw Data'!I15</f>
        <v>0</v>
      </c>
      <c r="J15" s="159">
        <f>'Raw Data'!J15</f>
        <v>0</v>
      </c>
      <c r="K15" s="159">
        <f>'Raw Data'!K15</f>
        <v>0</v>
      </c>
      <c r="L15" s="159">
        <f>'Raw Data'!L15</f>
        <v>0</v>
      </c>
      <c r="M15" s="159">
        <f>'Raw Data'!M15</f>
        <v>0</v>
      </c>
      <c r="N15" s="159">
        <f>'Raw Data'!N15</f>
        <v>0</v>
      </c>
      <c r="O15" s="159">
        <f>'Raw Data'!O15</f>
        <v>0</v>
      </c>
      <c r="P15" s="159">
        <f>'Raw Data'!P15</f>
        <v>0</v>
      </c>
      <c r="Q15" s="159">
        <f>'Raw Data'!Q15</f>
        <v>0</v>
      </c>
      <c r="R15" s="159">
        <f>'Raw Data'!R15</f>
        <v>0</v>
      </c>
      <c r="S15" s="159">
        <f>'Raw Data'!S15</f>
        <v>0</v>
      </c>
      <c r="T15" s="159">
        <f>'Raw Data'!T15</f>
        <v>0</v>
      </c>
      <c r="U15" s="159">
        <f>'Raw Data'!U15</f>
        <v>0</v>
      </c>
      <c r="V15" s="159">
        <f>'Raw Data'!V15</f>
        <v>0</v>
      </c>
      <c r="W15" s="159">
        <f>'Raw Data'!W15</f>
        <v>0</v>
      </c>
      <c r="X15" s="159">
        <f>'Raw Data'!X15</f>
        <v>0</v>
      </c>
      <c r="Y15" s="159">
        <f>'Raw Data'!Y15</f>
        <v>0</v>
      </c>
      <c r="Z15" s="159">
        <f>'Raw Data'!Z15</f>
        <v>0</v>
      </c>
      <c r="AA15" s="159">
        <f>'Raw Data'!AA15</f>
        <v>0</v>
      </c>
      <c r="AB15" s="159">
        <f>'Raw Data'!AB15</f>
        <v>0</v>
      </c>
      <c r="AC15" s="159">
        <f>'Raw Data'!AC15</f>
        <v>0</v>
      </c>
      <c r="AD15" s="159">
        <f>'Raw Data'!AD15</f>
        <v>0</v>
      </c>
      <c r="AE15" s="159">
        <f>'Raw Data'!AE15</f>
        <v>0</v>
      </c>
      <c r="AF15" s="159">
        <f>'Raw Data'!AF15</f>
        <v>0</v>
      </c>
      <c r="AG15" s="159">
        <f>'Raw Data'!AG15</f>
        <v>0</v>
      </c>
      <c r="AH15" s="159">
        <f>'Raw Data'!AH15</f>
        <v>0</v>
      </c>
      <c r="AI15" s="159">
        <f>'Raw Data'!AI15</f>
        <v>0</v>
      </c>
      <c r="AJ15" s="159">
        <f>'Raw Data'!AJ15</f>
        <v>0</v>
      </c>
      <c r="AK15" s="159">
        <f>'Raw Data'!AK15</f>
        <v>0</v>
      </c>
      <c r="AL15" s="159">
        <f>'Raw Data'!AL15</f>
        <v>0</v>
      </c>
      <c r="AM15" s="159">
        <f>'Raw Data'!AM15</f>
        <v>0</v>
      </c>
      <c r="AN15" s="159">
        <f>'Raw Data'!AN15</f>
        <v>0</v>
      </c>
      <c r="AO15" s="159">
        <f>'Raw Data'!AO15</f>
        <v>0</v>
      </c>
      <c r="AP15" s="159">
        <f>'Raw Data'!AP15</f>
        <v>0</v>
      </c>
      <c r="AQ15" s="159">
        <f>'Raw Data'!AQ15</f>
        <v>0</v>
      </c>
      <c r="AR15" s="159">
        <f>'Raw Data'!AR15</f>
        <v>0</v>
      </c>
      <c r="AS15" s="159">
        <f>'Raw Data'!AS15</f>
        <v>0</v>
      </c>
      <c r="AT15" s="159">
        <f>'Raw Data'!AT15</f>
        <v>0</v>
      </c>
      <c r="AU15" s="159">
        <f>'Raw Data'!AU15</f>
        <v>0</v>
      </c>
      <c r="AV15" s="159">
        <f>'Raw Data'!AV15</f>
        <v>0</v>
      </c>
      <c r="AW15" s="159">
        <f>'Raw Data'!AW15</f>
        <v>0</v>
      </c>
      <c r="AX15" s="159">
        <f>'Raw Data'!AX15</f>
        <v>0</v>
      </c>
      <c r="AY15" s="159">
        <f>'Raw Data'!AY15</f>
        <v>0</v>
      </c>
      <c r="AZ15" s="159">
        <f>'Raw Data'!AZ15</f>
        <v>0</v>
      </c>
      <c r="BA15" s="159">
        <f>'Raw Data'!BA15</f>
        <v>0</v>
      </c>
      <c r="BB15" s="159">
        <f>'Raw Data'!BB15</f>
        <v>0</v>
      </c>
      <c r="BC15" s="159">
        <f>'Raw Data'!BC15</f>
        <v>0</v>
      </c>
      <c r="BD15" s="159">
        <f>'Raw Data'!BD15</f>
        <v>0</v>
      </c>
      <c r="BE15" s="159">
        <f>'Raw Data'!BE15</f>
        <v>0</v>
      </c>
      <c r="BF15" s="159">
        <f>'Raw Data'!BF15</f>
        <v>0</v>
      </c>
      <c r="BG15" s="159">
        <f>'Raw Data'!BG15</f>
        <v>0</v>
      </c>
      <c r="BH15" s="159">
        <f>'Raw Data'!BH15</f>
        <v>0</v>
      </c>
      <c r="BI15" s="159">
        <f>'Raw Data'!BI15</f>
        <v>0</v>
      </c>
      <c r="BJ15" s="159">
        <f>'Raw Data'!BJ15</f>
        <v>0</v>
      </c>
      <c r="BK15" s="159">
        <f>'Raw Data'!BK15</f>
        <v>0</v>
      </c>
      <c r="BL15" s="159">
        <f>'Raw Data'!BL15</f>
        <v>0</v>
      </c>
      <c r="BM15" s="159">
        <f>'Raw Data'!BM15</f>
        <v>0</v>
      </c>
      <c r="BN15" s="159">
        <f>'Raw Data'!BN15</f>
        <v>0</v>
      </c>
      <c r="BO15" s="159">
        <f>'Raw Data'!BO15</f>
        <v>0</v>
      </c>
      <c r="BP15" s="159">
        <f>'Raw Data'!BP15</f>
        <v>0</v>
      </c>
      <c r="BQ15" s="159">
        <f>'Raw Data'!BQ15</f>
        <v>0</v>
      </c>
      <c r="BR15" s="159">
        <f>'Raw Data'!BR15</f>
        <v>0</v>
      </c>
      <c r="BS15" s="159">
        <f>'Raw Data'!BS15</f>
        <v>0</v>
      </c>
      <c r="BT15" s="159">
        <f>'Raw Data'!BT15</f>
        <v>0</v>
      </c>
      <c r="BU15" s="159">
        <f>'Raw Data'!BU15</f>
        <v>0</v>
      </c>
      <c r="BV15" s="159">
        <f>'Raw Data'!BV15</f>
        <v>0</v>
      </c>
      <c r="BW15" s="159">
        <f>'Raw Data'!BW15</f>
        <v>0</v>
      </c>
      <c r="BX15" s="159">
        <f>'Raw Data'!BX15</f>
        <v>0</v>
      </c>
      <c r="BY15" s="159">
        <f>'Raw Data'!BY15</f>
        <v>0</v>
      </c>
      <c r="BZ15" s="159">
        <f>'Raw Data'!BZ15</f>
        <v>0</v>
      </c>
      <c r="CA15" s="159">
        <f>'Raw Data'!CA15</f>
        <v>0</v>
      </c>
      <c r="CB15" s="159">
        <f>'Raw Data'!CB15</f>
        <v>0</v>
      </c>
      <c r="CC15" s="159">
        <f>'Raw Data'!CC15</f>
        <v>0</v>
      </c>
      <c r="CD15" s="159">
        <f>'Raw Data'!CD15</f>
        <v>0</v>
      </c>
      <c r="CE15" s="159">
        <f>'Raw Data'!CE15</f>
        <v>0</v>
      </c>
      <c r="CF15" s="159">
        <f>'Raw Data'!CF15</f>
        <v>0</v>
      </c>
      <c r="CG15" s="159">
        <f>'Raw Data'!CG15</f>
        <v>0</v>
      </c>
      <c r="CH15" s="159">
        <f>'Raw Data'!CH15</f>
        <v>0</v>
      </c>
      <c r="CI15" s="159">
        <f>'Raw Data'!CI15</f>
        <v>0</v>
      </c>
      <c r="CJ15" s="159">
        <f>'Raw Data'!CJ15</f>
        <v>0</v>
      </c>
      <c r="CK15" s="159">
        <f>'Raw Data'!CK15</f>
        <v>0</v>
      </c>
      <c r="CL15" s="159">
        <f>'Raw Data'!CL15</f>
        <v>0</v>
      </c>
      <c r="CM15" s="159">
        <f>'Raw Data'!CM15</f>
        <v>0</v>
      </c>
      <c r="CN15" s="159">
        <f>'Raw Data'!CN15</f>
        <v>0</v>
      </c>
      <c r="CO15" s="159">
        <f>'Raw Data'!CO15</f>
        <v>0</v>
      </c>
      <c r="CP15" s="159">
        <f>'Raw Data'!CP15</f>
        <v>0</v>
      </c>
      <c r="CQ15" s="159">
        <f>'Raw Data'!CQ15</f>
        <v>0</v>
      </c>
      <c r="CR15" s="159">
        <f>'Raw Data'!CR15</f>
        <v>0</v>
      </c>
      <c r="CS15" s="159">
        <f>'Raw Data'!CS15</f>
        <v>0</v>
      </c>
    </row>
    <row r="16" spans="1:97" ht="12.75">
      <c r="A16" s="154">
        <v>15</v>
      </c>
      <c r="B16" s="159">
        <f>'Raw Data'!B16</f>
        <v>0</v>
      </c>
      <c r="C16" s="159">
        <f>'Raw Data'!C16</f>
        <v>0</v>
      </c>
      <c r="D16" s="159">
        <f>'Raw Data'!D16</f>
        <v>0</v>
      </c>
      <c r="E16" s="159">
        <f>'Raw Data'!E16</f>
        <v>0</v>
      </c>
      <c r="F16" s="159">
        <f>'Raw Data'!F16</f>
        <v>0</v>
      </c>
      <c r="G16" s="159">
        <f>'Raw Data'!G16</f>
        <v>0</v>
      </c>
      <c r="H16" s="159">
        <f>'Raw Data'!H16</f>
        <v>0</v>
      </c>
      <c r="I16" s="159">
        <f>'Raw Data'!I16</f>
        <v>0</v>
      </c>
      <c r="J16" s="159">
        <f>'Raw Data'!J16</f>
        <v>0</v>
      </c>
      <c r="K16" s="159">
        <f>'Raw Data'!K16</f>
        <v>0</v>
      </c>
      <c r="L16" s="159">
        <f>'Raw Data'!L16</f>
        <v>0</v>
      </c>
      <c r="M16" s="159">
        <f>'Raw Data'!M16</f>
        <v>0</v>
      </c>
      <c r="N16" s="159">
        <f>'Raw Data'!N16</f>
        <v>0</v>
      </c>
      <c r="O16" s="159">
        <f>'Raw Data'!O16</f>
        <v>0</v>
      </c>
      <c r="P16" s="159">
        <f>'Raw Data'!P16</f>
        <v>0</v>
      </c>
      <c r="Q16" s="159">
        <f>'Raw Data'!Q16</f>
        <v>0</v>
      </c>
      <c r="R16" s="159">
        <f>'Raw Data'!R16</f>
        <v>0</v>
      </c>
      <c r="S16" s="159">
        <f>'Raw Data'!S16</f>
        <v>0</v>
      </c>
      <c r="T16" s="159">
        <f>'Raw Data'!T16</f>
        <v>0</v>
      </c>
      <c r="U16" s="159">
        <f>'Raw Data'!U16</f>
        <v>0</v>
      </c>
      <c r="V16" s="159">
        <f>'Raw Data'!V16</f>
        <v>0</v>
      </c>
      <c r="W16" s="159">
        <f>'Raw Data'!W16</f>
        <v>0</v>
      </c>
      <c r="X16" s="159">
        <f>'Raw Data'!X16</f>
        <v>0</v>
      </c>
      <c r="Y16" s="159">
        <f>'Raw Data'!Y16</f>
        <v>0</v>
      </c>
      <c r="Z16" s="159">
        <f>'Raw Data'!Z16</f>
        <v>0</v>
      </c>
      <c r="AA16" s="159">
        <f>'Raw Data'!AA16</f>
        <v>0</v>
      </c>
      <c r="AB16" s="159">
        <f>'Raw Data'!AB16</f>
        <v>0</v>
      </c>
      <c r="AC16" s="159">
        <f>'Raw Data'!AC16</f>
        <v>0</v>
      </c>
      <c r="AD16" s="159">
        <f>'Raw Data'!AD16</f>
        <v>0</v>
      </c>
      <c r="AE16" s="159">
        <f>'Raw Data'!AE16</f>
        <v>0</v>
      </c>
      <c r="AF16" s="159">
        <f>'Raw Data'!AF16</f>
        <v>0</v>
      </c>
      <c r="AG16" s="159">
        <f>'Raw Data'!AG16</f>
        <v>0</v>
      </c>
      <c r="AH16" s="159">
        <f>'Raw Data'!AH16</f>
        <v>0</v>
      </c>
      <c r="AI16" s="159">
        <f>'Raw Data'!AI16</f>
        <v>0</v>
      </c>
      <c r="AJ16" s="159">
        <f>'Raw Data'!AJ16</f>
        <v>0</v>
      </c>
      <c r="AK16" s="159">
        <f>'Raw Data'!AK16</f>
        <v>0</v>
      </c>
      <c r="AL16" s="159">
        <f>'Raw Data'!AL16</f>
        <v>0</v>
      </c>
      <c r="AM16" s="159">
        <f>'Raw Data'!AM16</f>
        <v>0</v>
      </c>
      <c r="AN16" s="159">
        <f>'Raw Data'!AN16</f>
        <v>0</v>
      </c>
      <c r="AO16" s="159">
        <f>'Raw Data'!AO16</f>
        <v>0</v>
      </c>
      <c r="AP16" s="159">
        <f>'Raw Data'!AP16</f>
        <v>0</v>
      </c>
      <c r="AQ16" s="159">
        <f>'Raw Data'!AQ16</f>
        <v>0</v>
      </c>
      <c r="AR16" s="159">
        <f>'Raw Data'!AR16</f>
        <v>0</v>
      </c>
      <c r="AS16" s="159">
        <f>'Raw Data'!AS16</f>
        <v>0</v>
      </c>
      <c r="AT16" s="159">
        <f>'Raw Data'!AT16</f>
        <v>0</v>
      </c>
      <c r="AU16" s="159">
        <f>'Raw Data'!AU16</f>
        <v>0</v>
      </c>
      <c r="AV16" s="159">
        <f>'Raw Data'!AV16</f>
        <v>0</v>
      </c>
      <c r="AW16" s="159">
        <f>'Raw Data'!AW16</f>
        <v>0</v>
      </c>
      <c r="AX16" s="159">
        <f>'Raw Data'!AX16</f>
        <v>0</v>
      </c>
      <c r="AY16" s="159">
        <f>'Raw Data'!AY16</f>
        <v>0</v>
      </c>
      <c r="AZ16" s="159">
        <f>'Raw Data'!AZ16</f>
        <v>0</v>
      </c>
      <c r="BA16" s="159">
        <f>'Raw Data'!BA16</f>
        <v>0</v>
      </c>
      <c r="BB16" s="159">
        <f>'Raw Data'!BB16</f>
        <v>0</v>
      </c>
      <c r="BC16" s="159">
        <f>'Raw Data'!BC16</f>
        <v>0</v>
      </c>
      <c r="BD16" s="159">
        <f>'Raw Data'!BD16</f>
        <v>0</v>
      </c>
      <c r="BE16" s="159">
        <f>'Raw Data'!BE16</f>
        <v>0</v>
      </c>
      <c r="BF16" s="159">
        <f>'Raw Data'!BF16</f>
        <v>0</v>
      </c>
      <c r="BG16" s="159">
        <f>'Raw Data'!BG16</f>
        <v>0</v>
      </c>
      <c r="BH16" s="159">
        <f>'Raw Data'!BH16</f>
        <v>0</v>
      </c>
      <c r="BI16" s="159">
        <f>'Raw Data'!BI16</f>
        <v>0</v>
      </c>
      <c r="BJ16" s="159">
        <f>'Raw Data'!BJ16</f>
        <v>0</v>
      </c>
      <c r="BK16" s="159">
        <f>'Raw Data'!BK16</f>
        <v>0</v>
      </c>
      <c r="BL16" s="159">
        <f>'Raw Data'!BL16</f>
        <v>0</v>
      </c>
      <c r="BM16" s="159">
        <f>'Raw Data'!BM16</f>
        <v>0</v>
      </c>
      <c r="BN16" s="159">
        <f>'Raw Data'!BN16</f>
        <v>0</v>
      </c>
      <c r="BO16" s="159">
        <f>'Raw Data'!BO16</f>
        <v>0</v>
      </c>
      <c r="BP16" s="159">
        <f>'Raw Data'!BP16</f>
        <v>0</v>
      </c>
      <c r="BQ16" s="159">
        <f>'Raw Data'!BQ16</f>
        <v>0</v>
      </c>
      <c r="BR16" s="159">
        <f>'Raw Data'!BR16</f>
        <v>0</v>
      </c>
      <c r="BS16" s="159">
        <f>'Raw Data'!BS16</f>
        <v>0</v>
      </c>
      <c r="BT16" s="159">
        <f>'Raw Data'!BT16</f>
        <v>0</v>
      </c>
      <c r="BU16" s="159">
        <f>'Raw Data'!BU16</f>
        <v>0</v>
      </c>
      <c r="BV16" s="159">
        <f>'Raw Data'!BV16</f>
        <v>0</v>
      </c>
      <c r="BW16" s="159">
        <f>'Raw Data'!BW16</f>
        <v>0</v>
      </c>
      <c r="BX16" s="159">
        <f>'Raw Data'!BX16</f>
        <v>0</v>
      </c>
      <c r="BY16" s="159">
        <f>'Raw Data'!BY16</f>
        <v>0</v>
      </c>
      <c r="BZ16" s="159">
        <f>'Raw Data'!BZ16</f>
        <v>0</v>
      </c>
      <c r="CA16" s="159">
        <f>'Raw Data'!CA16</f>
        <v>0</v>
      </c>
      <c r="CB16" s="159">
        <f>'Raw Data'!CB16</f>
        <v>0</v>
      </c>
      <c r="CC16" s="159">
        <f>'Raw Data'!CC16</f>
        <v>0</v>
      </c>
      <c r="CD16" s="159">
        <f>'Raw Data'!CD16</f>
        <v>0</v>
      </c>
      <c r="CE16" s="159">
        <f>'Raw Data'!CE16</f>
        <v>0</v>
      </c>
      <c r="CF16" s="159">
        <f>'Raw Data'!CF16</f>
        <v>0</v>
      </c>
      <c r="CG16" s="159">
        <f>'Raw Data'!CG16</f>
        <v>0</v>
      </c>
      <c r="CH16" s="159">
        <f>'Raw Data'!CH16</f>
        <v>0</v>
      </c>
      <c r="CI16" s="159">
        <f>'Raw Data'!CI16</f>
        <v>0</v>
      </c>
      <c r="CJ16" s="159">
        <f>'Raw Data'!CJ16</f>
        <v>0</v>
      </c>
      <c r="CK16" s="159">
        <f>'Raw Data'!CK16</f>
        <v>0</v>
      </c>
      <c r="CL16" s="159">
        <f>'Raw Data'!CL16</f>
        <v>0</v>
      </c>
      <c r="CM16" s="159">
        <f>'Raw Data'!CM16</f>
        <v>0</v>
      </c>
      <c r="CN16" s="159">
        <f>'Raw Data'!CN16</f>
        <v>0</v>
      </c>
      <c r="CO16" s="159">
        <f>'Raw Data'!CO16</f>
        <v>0</v>
      </c>
      <c r="CP16" s="159">
        <f>'Raw Data'!CP16</f>
        <v>0</v>
      </c>
      <c r="CQ16" s="159">
        <f>'Raw Data'!CQ16</f>
        <v>0</v>
      </c>
      <c r="CR16" s="159">
        <f>'Raw Data'!CR16</f>
        <v>0</v>
      </c>
      <c r="CS16" s="159">
        <f>'Raw Data'!CS16</f>
        <v>0</v>
      </c>
    </row>
    <row r="17" spans="1:97" ht="12.75">
      <c r="A17" s="154">
        <v>16</v>
      </c>
      <c r="B17" s="159">
        <f>'Raw Data'!B17</f>
        <v>0</v>
      </c>
      <c r="C17" s="159">
        <f>'Raw Data'!C17</f>
        <v>0</v>
      </c>
      <c r="D17" s="159">
        <f>'Raw Data'!D17</f>
        <v>0</v>
      </c>
      <c r="E17" s="159">
        <f>'Raw Data'!E17</f>
        <v>0</v>
      </c>
      <c r="F17" s="159">
        <f>'Raw Data'!F17</f>
        <v>0</v>
      </c>
      <c r="G17" s="159">
        <f>'Raw Data'!G17</f>
        <v>0</v>
      </c>
      <c r="H17" s="159">
        <f>'Raw Data'!H17</f>
        <v>0</v>
      </c>
      <c r="I17" s="159">
        <f>'Raw Data'!I17</f>
        <v>0</v>
      </c>
      <c r="J17" s="159">
        <f>'Raw Data'!J17</f>
        <v>0</v>
      </c>
      <c r="K17" s="159">
        <f>'Raw Data'!K17</f>
        <v>0</v>
      </c>
      <c r="L17" s="159">
        <f>'Raw Data'!L17</f>
        <v>0</v>
      </c>
      <c r="M17" s="159">
        <f>'Raw Data'!M17</f>
        <v>0</v>
      </c>
      <c r="N17" s="159">
        <f>'Raw Data'!N17</f>
        <v>0</v>
      </c>
      <c r="O17" s="159">
        <f>'Raw Data'!O17</f>
        <v>0</v>
      </c>
      <c r="P17" s="159">
        <f>'Raw Data'!P17</f>
        <v>0</v>
      </c>
      <c r="Q17" s="159">
        <f>'Raw Data'!Q17</f>
        <v>0</v>
      </c>
      <c r="R17" s="159">
        <f>'Raw Data'!R17</f>
        <v>0</v>
      </c>
      <c r="S17" s="159">
        <f>'Raw Data'!S17</f>
        <v>0</v>
      </c>
      <c r="T17" s="159">
        <f>'Raw Data'!T17</f>
        <v>0</v>
      </c>
      <c r="U17" s="159">
        <f>'Raw Data'!U17</f>
        <v>0</v>
      </c>
      <c r="V17" s="159">
        <f>'Raw Data'!V17</f>
        <v>0</v>
      </c>
      <c r="W17" s="159">
        <f>'Raw Data'!W17</f>
        <v>0</v>
      </c>
      <c r="X17" s="159">
        <f>'Raw Data'!X17</f>
        <v>0</v>
      </c>
      <c r="Y17" s="159">
        <f>'Raw Data'!Y17</f>
        <v>0</v>
      </c>
      <c r="Z17" s="159">
        <f>'Raw Data'!Z17</f>
        <v>0</v>
      </c>
      <c r="AA17" s="159">
        <f>'Raw Data'!AA17</f>
        <v>0</v>
      </c>
      <c r="AB17" s="159">
        <f>'Raw Data'!AB17</f>
        <v>0</v>
      </c>
      <c r="AC17" s="159">
        <f>'Raw Data'!AC17</f>
        <v>0</v>
      </c>
      <c r="AD17" s="159">
        <f>'Raw Data'!AD17</f>
        <v>0</v>
      </c>
      <c r="AE17" s="159">
        <f>'Raw Data'!AE17</f>
        <v>0</v>
      </c>
      <c r="AF17" s="159">
        <f>'Raw Data'!AF17</f>
        <v>0</v>
      </c>
      <c r="AG17" s="159">
        <f>'Raw Data'!AG17</f>
        <v>0</v>
      </c>
      <c r="AH17" s="159">
        <f>'Raw Data'!AH17</f>
        <v>0</v>
      </c>
      <c r="AI17" s="159">
        <f>'Raw Data'!AI17</f>
        <v>0</v>
      </c>
      <c r="AJ17" s="159">
        <f>'Raw Data'!AJ17</f>
        <v>0</v>
      </c>
      <c r="AK17" s="159">
        <f>'Raw Data'!AK17</f>
        <v>0</v>
      </c>
      <c r="AL17" s="159">
        <f>'Raw Data'!AL17</f>
        <v>0</v>
      </c>
      <c r="AM17" s="159">
        <f>'Raw Data'!AM17</f>
        <v>0</v>
      </c>
      <c r="AN17" s="159">
        <f>'Raw Data'!AN17</f>
        <v>0</v>
      </c>
      <c r="AO17" s="159">
        <f>'Raw Data'!AO17</f>
        <v>0</v>
      </c>
      <c r="AP17" s="159">
        <f>'Raw Data'!AP17</f>
        <v>0</v>
      </c>
      <c r="AQ17" s="159">
        <f>'Raw Data'!AQ17</f>
        <v>0</v>
      </c>
      <c r="AR17" s="159">
        <f>'Raw Data'!AR17</f>
        <v>0</v>
      </c>
      <c r="AS17" s="159">
        <f>'Raw Data'!AS17</f>
        <v>0</v>
      </c>
      <c r="AT17" s="159">
        <f>'Raw Data'!AT17</f>
        <v>0</v>
      </c>
      <c r="AU17" s="159">
        <f>'Raw Data'!AU17</f>
        <v>0</v>
      </c>
      <c r="AV17" s="159">
        <f>'Raw Data'!AV17</f>
        <v>0</v>
      </c>
      <c r="AW17" s="159">
        <f>'Raw Data'!AW17</f>
        <v>0</v>
      </c>
      <c r="AX17" s="159">
        <f>'Raw Data'!AX17</f>
        <v>0</v>
      </c>
      <c r="AY17" s="159">
        <f>'Raw Data'!AY17</f>
        <v>0</v>
      </c>
      <c r="AZ17" s="159">
        <f>'Raw Data'!AZ17</f>
        <v>0</v>
      </c>
      <c r="BA17" s="159">
        <f>'Raw Data'!BA17</f>
        <v>0</v>
      </c>
      <c r="BB17" s="159">
        <f>'Raw Data'!BB17</f>
        <v>0</v>
      </c>
      <c r="BC17" s="159">
        <f>'Raw Data'!BC17</f>
        <v>0</v>
      </c>
      <c r="BD17" s="159">
        <f>'Raw Data'!BD17</f>
        <v>0</v>
      </c>
      <c r="BE17" s="159">
        <f>'Raw Data'!BE17</f>
        <v>0</v>
      </c>
      <c r="BF17" s="159">
        <f>'Raw Data'!BF17</f>
        <v>0</v>
      </c>
      <c r="BG17" s="159">
        <f>'Raw Data'!BG17</f>
        <v>0</v>
      </c>
      <c r="BH17" s="159">
        <f>'Raw Data'!BH17</f>
        <v>0</v>
      </c>
      <c r="BI17" s="159">
        <f>'Raw Data'!BI17</f>
        <v>0</v>
      </c>
      <c r="BJ17" s="159">
        <f>'Raw Data'!BJ17</f>
        <v>0</v>
      </c>
      <c r="BK17" s="159">
        <f>'Raw Data'!BK17</f>
        <v>0</v>
      </c>
      <c r="BL17" s="159">
        <f>'Raw Data'!BL17</f>
        <v>0</v>
      </c>
      <c r="BM17" s="159">
        <f>'Raw Data'!BM17</f>
        <v>0</v>
      </c>
      <c r="BN17" s="159">
        <f>'Raw Data'!BN17</f>
        <v>0</v>
      </c>
      <c r="BO17" s="159">
        <f>'Raw Data'!BO17</f>
        <v>0</v>
      </c>
      <c r="BP17" s="159">
        <f>'Raw Data'!BP17</f>
        <v>0</v>
      </c>
      <c r="BQ17" s="159">
        <f>'Raw Data'!BQ17</f>
        <v>0</v>
      </c>
      <c r="BR17" s="159">
        <f>'Raw Data'!BR17</f>
        <v>0</v>
      </c>
      <c r="BS17" s="159">
        <f>'Raw Data'!BS17</f>
        <v>0</v>
      </c>
      <c r="BT17" s="159">
        <f>'Raw Data'!BT17</f>
        <v>0</v>
      </c>
      <c r="BU17" s="159">
        <f>'Raw Data'!BU17</f>
        <v>0</v>
      </c>
      <c r="BV17" s="159">
        <f>'Raw Data'!BV17</f>
        <v>0</v>
      </c>
      <c r="BW17" s="159">
        <f>'Raw Data'!BW17</f>
        <v>0</v>
      </c>
      <c r="BX17" s="159">
        <f>'Raw Data'!BX17</f>
        <v>0</v>
      </c>
      <c r="BY17" s="159">
        <f>'Raw Data'!BY17</f>
        <v>0</v>
      </c>
      <c r="BZ17" s="159">
        <f>'Raw Data'!BZ17</f>
        <v>0</v>
      </c>
      <c r="CA17" s="159">
        <f>'Raw Data'!CA17</f>
        <v>0</v>
      </c>
      <c r="CB17" s="159">
        <f>'Raw Data'!CB17</f>
        <v>0</v>
      </c>
      <c r="CC17" s="159">
        <f>'Raw Data'!CC17</f>
        <v>0</v>
      </c>
      <c r="CD17" s="159">
        <f>'Raw Data'!CD17</f>
        <v>0</v>
      </c>
      <c r="CE17" s="159">
        <f>'Raw Data'!CE17</f>
        <v>0</v>
      </c>
      <c r="CF17" s="159">
        <f>'Raw Data'!CF17</f>
        <v>0</v>
      </c>
      <c r="CG17" s="159">
        <f>'Raw Data'!CG17</f>
        <v>0</v>
      </c>
      <c r="CH17" s="159">
        <f>'Raw Data'!CH17</f>
        <v>0</v>
      </c>
      <c r="CI17" s="159">
        <f>'Raw Data'!CI17</f>
        <v>0</v>
      </c>
      <c r="CJ17" s="159">
        <f>'Raw Data'!CJ17</f>
        <v>0</v>
      </c>
      <c r="CK17" s="159">
        <f>'Raw Data'!CK17</f>
        <v>0</v>
      </c>
      <c r="CL17" s="159">
        <f>'Raw Data'!CL17</f>
        <v>0</v>
      </c>
      <c r="CM17" s="159">
        <f>'Raw Data'!CM17</f>
        <v>0</v>
      </c>
      <c r="CN17" s="159">
        <f>'Raw Data'!CN17</f>
        <v>0</v>
      </c>
      <c r="CO17" s="159">
        <f>'Raw Data'!CO17</f>
        <v>0</v>
      </c>
      <c r="CP17" s="159">
        <f>'Raw Data'!CP17</f>
        <v>0</v>
      </c>
      <c r="CQ17" s="159">
        <f>'Raw Data'!CQ17</f>
        <v>0</v>
      </c>
      <c r="CR17" s="159">
        <f>'Raw Data'!CR17</f>
        <v>0</v>
      </c>
      <c r="CS17" s="159">
        <f>'Raw Data'!CS17</f>
        <v>0</v>
      </c>
    </row>
    <row r="18" spans="1:97" ht="12.75">
      <c r="A18" s="154">
        <v>17</v>
      </c>
      <c r="B18" s="159">
        <f>'Raw Data'!B18</f>
        <v>0</v>
      </c>
      <c r="C18" s="159">
        <f>'Raw Data'!C18</f>
        <v>0</v>
      </c>
      <c r="D18" s="159">
        <f>'Raw Data'!D18</f>
        <v>0</v>
      </c>
      <c r="E18" s="159">
        <f>'Raw Data'!E18</f>
        <v>0</v>
      </c>
      <c r="F18" s="159">
        <f>'Raw Data'!F18</f>
        <v>0</v>
      </c>
      <c r="G18" s="159">
        <f>'Raw Data'!G18</f>
        <v>0</v>
      </c>
      <c r="H18" s="159">
        <f>'Raw Data'!H18</f>
        <v>0</v>
      </c>
      <c r="I18" s="159">
        <f>'Raw Data'!I18</f>
        <v>0</v>
      </c>
      <c r="J18" s="159">
        <f>'Raw Data'!J18</f>
        <v>0</v>
      </c>
      <c r="K18" s="159">
        <f>'Raw Data'!K18</f>
        <v>0</v>
      </c>
      <c r="L18" s="159">
        <f>'Raw Data'!L18</f>
        <v>0</v>
      </c>
      <c r="M18" s="159">
        <f>'Raw Data'!M18</f>
        <v>0</v>
      </c>
      <c r="N18" s="159">
        <f>'Raw Data'!N18</f>
        <v>0</v>
      </c>
      <c r="O18" s="159">
        <f>'Raw Data'!O18</f>
        <v>0</v>
      </c>
      <c r="P18" s="159">
        <f>'Raw Data'!P18</f>
        <v>0</v>
      </c>
      <c r="Q18" s="159">
        <f>'Raw Data'!Q18</f>
        <v>0</v>
      </c>
      <c r="R18" s="159">
        <f>'Raw Data'!R18</f>
        <v>0</v>
      </c>
      <c r="S18" s="159">
        <f>'Raw Data'!S18</f>
        <v>0</v>
      </c>
      <c r="T18" s="159">
        <f>'Raw Data'!T18</f>
        <v>0</v>
      </c>
      <c r="U18" s="159">
        <f>'Raw Data'!U18</f>
        <v>0</v>
      </c>
      <c r="V18" s="159">
        <f>'Raw Data'!V18</f>
        <v>0</v>
      </c>
      <c r="W18" s="159">
        <f>'Raw Data'!W18</f>
        <v>0</v>
      </c>
      <c r="X18" s="159">
        <f>'Raw Data'!X18</f>
        <v>0</v>
      </c>
      <c r="Y18" s="159">
        <f>'Raw Data'!Y18</f>
        <v>0</v>
      </c>
      <c r="Z18" s="159">
        <f>'Raw Data'!Z18</f>
        <v>0</v>
      </c>
      <c r="AA18" s="159">
        <f>'Raw Data'!AA18</f>
        <v>0</v>
      </c>
      <c r="AB18" s="159">
        <f>'Raw Data'!AB18</f>
        <v>0</v>
      </c>
      <c r="AC18" s="159">
        <f>'Raw Data'!AC18</f>
        <v>0</v>
      </c>
      <c r="AD18" s="159">
        <f>'Raw Data'!AD18</f>
        <v>0</v>
      </c>
      <c r="AE18" s="159">
        <f>'Raw Data'!AE18</f>
        <v>0</v>
      </c>
      <c r="AF18" s="159">
        <f>'Raw Data'!AF18</f>
        <v>0</v>
      </c>
      <c r="AG18" s="159">
        <f>'Raw Data'!AG18</f>
        <v>0</v>
      </c>
      <c r="AH18" s="159">
        <f>'Raw Data'!AH18</f>
        <v>0</v>
      </c>
      <c r="AI18" s="159">
        <f>'Raw Data'!AI18</f>
        <v>0</v>
      </c>
      <c r="AJ18" s="159">
        <f>'Raw Data'!AJ18</f>
        <v>0</v>
      </c>
      <c r="AK18" s="159">
        <f>'Raw Data'!AK18</f>
        <v>0</v>
      </c>
      <c r="AL18" s="159">
        <f>'Raw Data'!AL18</f>
        <v>0</v>
      </c>
      <c r="AM18" s="159">
        <f>'Raw Data'!AM18</f>
        <v>0</v>
      </c>
      <c r="AN18" s="159">
        <f>'Raw Data'!AN18</f>
        <v>0</v>
      </c>
      <c r="AO18" s="159">
        <f>'Raw Data'!AO18</f>
        <v>0</v>
      </c>
      <c r="AP18" s="159">
        <f>'Raw Data'!AP18</f>
        <v>0</v>
      </c>
      <c r="AQ18" s="159">
        <f>'Raw Data'!AQ18</f>
        <v>0</v>
      </c>
      <c r="AR18" s="159">
        <f>'Raw Data'!AR18</f>
        <v>0</v>
      </c>
      <c r="AS18" s="159">
        <f>'Raw Data'!AS18</f>
        <v>0</v>
      </c>
      <c r="AT18" s="159">
        <f>'Raw Data'!AT18</f>
        <v>0</v>
      </c>
      <c r="AU18" s="159">
        <f>'Raw Data'!AU18</f>
        <v>0</v>
      </c>
      <c r="AV18" s="159">
        <f>'Raw Data'!AV18</f>
        <v>0</v>
      </c>
      <c r="AW18" s="159">
        <f>'Raw Data'!AW18</f>
        <v>0</v>
      </c>
      <c r="AX18" s="159">
        <f>'Raw Data'!AX18</f>
        <v>0</v>
      </c>
      <c r="AY18" s="159">
        <f>'Raw Data'!AY18</f>
        <v>0</v>
      </c>
      <c r="AZ18" s="159">
        <f>'Raw Data'!AZ18</f>
        <v>0</v>
      </c>
      <c r="BA18" s="159">
        <f>'Raw Data'!BA18</f>
        <v>0</v>
      </c>
      <c r="BB18" s="159">
        <f>'Raw Data'!BB18</f>
        <v>0</v>
      </c>
      <c r="BC18" s="159">
        <f>'Raw Data'!BC18</f>
        <v>0</v>
      </c>
      <c r="BD18" s="159">
        <f>'Raw Data'!BD18</f>
        <v>0</v>
      </c>
      <c r="BE18" s="159">
        <f>'Raw Data'!BE18</f>
        <v>0</v>
      </c>
      <c r="BF18" s="159">
        <f>'Raw Data'!BF18</f>
        <v>0</v>
      </c>
      <c r="BG18" s="159">
        <f>'Raw Data'!BG18</f>
        <v>0</v>
      </c>
      <c r="BH18" s="159">
        <f>'Raw Data'!BH18</f>
        <v>0</v>
      </c>
      <c r="BI18" s="159">
        <f>'Raw Data'!BI18</f>
        <v>0</v>
      </c>
      <c r="BJ18" s="159">
        <f>'Raw Data'!BJ18</f>
        <v>0</v>
      </c>
      <c r="BK18" s="159">
        <f>'Raw Data'!BK18</f>
        <v>0</v>
      </c>
      <c r="BL18" s="159">
        <f>'Raw Data'!BL18</f>
        <v>0</v>
      </c>
      <c r="BM18" s="159">
        <f>'Raw Data'!BM18</f>
        <v>0</v>
      </c>
      <c r="BN18" s="159">
        <f>'Raw Data'!BN18</f>
        <v>0</v>
      </c>
      <c r="BO18" s="159">
        <f>'Raw Data'!BO18</f>
        <v>0</v>
      </c>
      <c r="BP18" s="159">
        <f>'Raw Data'!BP18</f>
        <v>0</v>
      </c>
      <c r="BQ18" s="159">
        <f>'Raw Data'!BQ18</f>
        <v>0</v>
      </c>
      <c r="BR18" s="159">
        <f>'Raw Data'!BR18</f>
        <v>0</v>
      </c>
      <c r="BS18" s="159">
        <f>'Raw Data'!BS18</f>
        <v>0</v>
      </c>
      <c r="BT18" s="159">
        <f>'Raw Data'!BT18</f>
        <v>0</v>
      </c>
      <c r="BU18" s="159">
        <f>'Raw Data'!BU18</f>
        <v>0</v>
      </c>
      <c r="BV18" s="159">
        <f>'Raw Data'!BV18</f>
        <v>0</v>
      </c>
      <c r="BW18" s="159">
        <f>'Raw Data'!BW18</f>
        <v>0</v>
      </c>
      <c r="BX18" s="159">
        <f>'Raw Data'!BX18</f>
        <v>0</v>
      </c>
      <c r="BY18" s="159">
        <f>'Raw Data'!BY18</f>
        <v>0</v>
      </c>
      <c r="BZ18" s="159">
        <f>'Raw Data'!BZ18</f>
        <v>0</v>
      </c>
      <c r="CA18" s="159">
        <f>'Raw Data'!CA18</f>
        <v>0</v>
      </c>
      <c r="CB18" s="159">
        <f>'Raw Data'!CB18</f>
        <v>0</v>
      </c>
      <c r="CC18" s="159">
        <f>'Raw Data'!CC18</f>
        <v>0</v>
      </c>
      <c r="CD18" s="159">
        <f>'Raw Data'!CD18</f>
        <v>0</v>
      </c>
      <c r="CE18" s="159">
        <f>'Raw Data'!CE18</f>
        <v>0</v>
      </c>
      <c r="CF18" s="159">
        <f>'Raw Data'!CF18</f>
        <v>0</v>
      </c>
      <c r="CG18" s="159">
        <f>'Raw Data'!CG18</f>
        <v>0</v>
      </c>
      <c r="CH18" s="159">
        <f>'Raw Data'!CH18</f>
        <v>0</v>
      </c>
      <c r="CI18" s="159">
        <f>'Raw Data'!CI18</f>
        <v>0</v>
      </c>
      <c r="CJ18" s="159">
        <f>'Raw Data'!CJ18</f>
        <v>0</v>
      </c>
      <c r="CK18" s="159">
        <f>'Raw Data'!CK18</f>
        <v>0</v>
      </c>
      <c r="CL18" s="159">
        <f>'Raw Data'!CL18</f>
        <v>0</v>
      </c>
      <c r="CM18" s="159">
        <f>'Raw Data'!CM18</f>
        <v>0</v>
      </c>
      <c r="CN18" s="159">
        <f>'Raw Data'!CN18</f>
        <v>0</v>
      </c>
      <c r="CO18" s="159">
        <f>'Raw Data'!CO18</f>
        <v>0</v>
      </c>
      <c r="CP18" s="159">
        <f>'Raw Data'!CP18</f>
        <v>0</v>
      </c>
      <c r="CQ18" s="159">
        <f>'Raw Data'!CQ18</f>
        <v>0</v>
      </c>
      <c r="CR18" s="159">
        <f>'Raw Data'!CR18</f>
        <v>0</v>
      </c>
      <c r="CS18" s="159">
        <f>'Raw Data'!CS18</f>
        <v>0</v>
      </c>
    </row>
    <row r="19" spans="1:97" ht="12.75">
      <c r="A19" s="154">
        <v>18</v>
      </c>
      <c r="B19" s="159">
        <f>'Raw Data'!B19</f>
        <v>0</v>
      </c>
      <c r="C19" s="159">
        <f>'Raw Data'!C19</f>
        <v>0</v>
      </c>
      <c r="D19" s="159">
        <f>'Raw Data'!D19</f>
        <v>0</v>
      </c>
      <c r="E19" s="159">
        <f>'Raw Data'!E19</f>
        <v>0</v>
      </c>
      <c r="F19" s="159">
        <f>'Raw Data'!F19</f>
        <v>0</v>
      </c>
      <c r="G19" s="159">
        <f>'Raw Data'!G19</f>
        <v>0</v>
      </c>
      <c r="H19" s="159">
        <f>'Raw Data'!H19</f>
        <v>0</v>
      </c>
      <c r="I19" s="159">
        <f>'Raw Data'!I19</f>
        <v>0</v>
      </c>
      <c r="J19" s="159">
        <f>'Raw Data'!J19</f>
        <v>0</v>
      </c>
      <c r="K19" s="159">
        <f>'Raw Data'!K19</f>
        <v>0</v>
      </c>
      <c r="L19" s="159">
        <f>'Raw Data'!L19</f>
        <v>0</v>
      </c>
      <c r="M19" s="159">
        <f>'Raw Data'!M19</f>
        <v>0</v>
      </c>
      <c r="N19" s="159">
        <f>'Raw Data'!N19</f>
        <v>0</v>
      </c>
      <c r="O19" s="159">
        <f>'Raw Data'!O19</f>
        <v>0</v>
      </c>
      <c r="P19" s="159">
        <f>'Raw Data'!P19</f>
        <v>0</v>
      </c>
      <c r="Q19" s="159">
        <f>'Raw Data'!Q19</f>
        <v>0</v>
      </c>
      <c r="R19" s="159">
        <f>'Raw Data'!R19</f>
        <v>0</v>
      </c>
      <c r="S19" s="159">
        <f>'Raw Data'!S19</f>
        <v>0</v>
      </c>
      <c r="T19" s="159">
        <f>'Raw Data'!T19</f>
        <v>0</v>
      </c>
      <c r="U19" s="159">
        <f>'Raw Data'!U19</f>
        <v>0</v>
      </c>
      <c r="V19" s="159">
        <f>'Raw Data'!V19</f>
        <v>0</v>
      </c>
      <c r="W19" s="159">
        <f>'Raw Data'!W19</f>
        <v>0</v>
      </c>
      <c r="X19" s="159">
        <f>'Raw Data'!X19</f>
        <v>0</v>
      </c>
      <c r="Y19" s="159">
        <f>'Raw Data'!Y19</f>
        <v>0</v>
      </c>
      <c r="Z19" s="159">
        <f>'Raw Data'!Z19</f>
        <v>0</v>
      </c>
      <c r="AA19" s="159">
        <f>'Raw Data'!AA19</f>
        <v>0</v>
      </c>
      <c r="AB19" s="159">
        <f>'Raw Data'!AB19</f>
        <v>0</v>
      </c>
      <c r="AC19" s="159">
        <f>'Raw Data'!AC19</f>
        <v>0</v>
      </c>
      <c r="AD19" s="159">
        <f>'Raw Data'!AD19</f>
        <v>0</v>
      </c>
      <c r="AE19" s="159">
        <f>'Raw Data'!AE19</f>
        <v>0</v>
      </c>
      <c r="AF19" s="159">
        <f>'Raw Data'!AF19</f>
        <v>0</v>
      </c>
      <c r="AG19" s="159">
        <f>'Raw Data'!AG19</f>
        <v>0</v>
      </c>
      <c r="AH19" s="159">
        <f>'Raw Data'!AH19</f>
        <v>0</v>
      </c>
      <c r="AI19" s="159">
        <f>'Raw Data'!AI19</f>
        <v>0</v>
      </c>
      <c r="AJ19" s="159">
        <f>'Raw Data'!AJ19</f>
        <v>0</v>
      </c>
      <c r="AK19" s="159">
        <f>'Raw Data'!AK19</f>
        <v>0</v>
      </c>
      <c r="AL19" s="159">
        <f>'Raw Data'!AL19</f>
        <v>0</v>
      </c>
      <c r="AM19" s="159">
        <f>'Raw Data'!AM19</f>
        <v>0</v>
      </c>
      <c r="AN19" s="159">
        <f>'Raw Data'!AN19</f>
        <v>0</v>
      </c>
      <c r="AO19" s="159">
        <f>'Raw Data'!AO19</f>
        <v>0</v>
      </c>
      <c r="AP19" s="159">
        <f>'Raw Data'!AP19</f>
        <v>0</v>
      </c>
      <c r="AQ19" s="159">
        <f>'Raw Data'!AQ19</f>
        <v>0</v>
      </c>
      <c r="AR19" s="159">
        <f>'Raw Data'!AR19</f>
        <v>0</v>
      </c>
      <c r="AS19" s="159">
        <f>'Raw Data'!AS19</f>
        <v>0</v>
      </c>
      <c r="AT19" s="159">
        <f>'Raw Data'!AT19</f>
        <v>0</v>
      </c>
      <c r="AU19" s="159">
        <f>'Raw Data'!AU19</f>
        <v>0</v>
      </c>
      <c r="AV19" s="159">
        <f>'Raw Data'!AV19</f>
        <v>0</v>
      </c>
      <c r="AW19" s="159">
        <f>'Raw Data'!AW19</f>
        <v>0</v>
      </c>
      <c r="AX19" s="159">
        <f>'Raw Data'!AX19</f>
        <v>0</v>
      </c>
      <c r="AY19" s="159">
        <f>'Raw Data'!AY19</f>
        <v>0</v>
      </c>
      <c r="AZ19" s="159">
        <f>'Raw Data'!AZ19</f>
        <v>0</v>
      </c>
      <c r="BA19" s="159">
        <f>'Raw Data'!BA19</f>
        <v>0</v>
      </c>
      <c r="BB19" s="159">
        <f>'Raw Data'!BB19</f>
        <v>0</v>
      </c>
      <c r="BC19" s="159">
        <f>'Raw Data'!BC19</f>
        <v>0</v>
      </c>
      <c r="BD19" s="159">
        <f>'Raw Data'!BD19</f>
        <v>0</v>
      </c>
      <c r="BE19" s="159">
        <f>'Raw Data'!BE19</f>
        <v>0</v>
      </c>
      <c r="BF19" s="159">
        <f>'Raw Data'!BF19</f>
        <v>0</v>
      </c>
      <c r="BG19" s="159">
        <f>'Raw Data'!BG19</f>
        <v>0</v>
      </c>
      <c r="BH19" s="159">
        <f>'Raw Data'!BH19</f>
        <v>0</v>
      </c>
      <c r="BI19" s="159">
        <f>'Raw Data'!BI19</f>
        <v>0</v>
      </c>
      <c r="BJ19" s="159">
        <f>'Raw Data'!BJ19</f>
        <v>0</v>
      </c>
      <c r="BK19" s="159">
        <f>'Raw Data'!BK19</f>
        <v>0</v>
      </c>
      <c r="BL19" s="159">
        <f>'Raw Data'!BL19</f>
        <v>0</v>
      </c>
      <c r="BM19" s="159">
        <f>'Raw Data'!BM19</f>
        <v>0</v>
      </c>
      <c r="BN19" s="159">
        <f>'Raw Data'!BN19</f>
        <v>0</v>
      </c>
      <c r="BO19" s="159">
        <f>'Raw Data'!BO19</f>
        <v>0</v>
      </c>
      <c r="BP19" s="159">
        <f>'Raw Data'!BP19</f>
        <v>0</v>
      </c>
      <c r="BQ19" s="159">
        <f>'Raw Data'!BQ19</f>
        <v>0</v>
      </c>
      <c r="BR19" s="159">
        <f>'Raw Data'!BR19</f>
        <v>0</v>
      </c>
      <c r="BS19" s="159">
        <f>'Raw Data'!BS19</f>
        <v>0</v>
      </c>
      <c r="BT19" s="159">
        <f>'Raw Data'!BT19</f>
        <v>0</v>
      </c>
      <c r="BU19" s="159">
        <f>'Raw Data'!BU19</f>
        <v>0</v>
      </c>
      <c r="BV19" s="159">
        <f>'Raw Data'!BV19</f>
        <v>0</v>
      </c>
      <c r="BW19" s="159">
        <f>'Raw Data'!BW19</f>
        <v>0</v>
      </c>
      <c r="BX19" s="159">
        <f>'Raw Data'!BX19</f>
        <v>0</v>
      </c>
      <c r="BY19" s="159">
        <f>'Raw Data'!BY19</f>
        <v>0</v>
      </c>
      <c r="BZ19" s="159">
        <f>'Raw Data'!BZ19</f>
        <v>0</v>
      </c>
      <c r="CA19" s="159">
        <f>'Raw Data'!CA19</f>
        <v>0</v>
      </c>
      <c r="CB19" s="159">
        <f>'Raw Data'!CB19</f>
        <v>0</v>
      </c>
      <c r="CC19" s="159">
        <f>'Raw Data'!CC19</f>
        <v>0</v>
      </c>
      <c r="CD19" s="159">
        <f>'Raw Data'!CD19</f>
        <v>0</v>
      </c>
      <c r="CE19" s="159">
        <f>'Raw Data'!CE19</f>
        <v>0</v>
      </c>
      <c r="CF19" s="159">
        <f>'Raw Data'!CF19</f>
        <v>0</v>
      </c>
      <c r="CG19" s="159">
        <f>'Raw Data'!CG19</f>
        <v>0</v>
      </c>
      <c r="CH19" s="159">
        <f>'Raw Data'!CH19</f>
        <v>0</v>
      </c>
      <c r="CI19" s="159">
        <f>'Raw Data'!CI19</f>
        <v>0</v>
      </c>
      <c r="CJ19" s="159">
        <f>'Raw Data'!CJ19</f>
        <v>0</v>
      </c>
      <c r="CK19" s="159">
        <f>'Raw Data'!CK19</f>
        <v>0</v>
      </c>
      <c r="CL19" s="159">
        <f>'Raw Data'!CL19</f>
        <v>0</v>
      </c>
      <c r="CM19" s="159">
        <f>'Raw Data'!CM19</f>
        <v>0</v>
      </c>
      <c r="CN19" s="159">
        <f>'Raw Data'!CN19</f>
        <v>0</v>
      </c>
      <c r="CO19" s="159">
        <f>'Raw Data'!CO19</f>
        <v>0</v>
      </c>
      <c r="CP19" s="159">
        <f>'Raw Data'!CP19</f>
        <v>0</v>
      </c>
      <c r="CQ19" s="159">
        <f>'Raw Data'!CQ19</f>
        <v>0</v>
      </c>
      <c r="CR19" s="159">
        <f>'Raw Data'!CR19</f>
        <v>0</v>
      </c>
      <c r="CS19" s="159">
        <f>'Raw Data'!CS19</f>
        <v>0</v>
      </c>
    </row>
    <row r="20" spans="1:97" ht="12.75">
      <c r="A20" s="154">
        <v>19</v>
      </c>
      <c r="B20" s="159">
        <f>'Raw Data'!B20</f>
        <v>0</v>
      </c>
      <c r="C20" s="159">
        <f>'Raw Data'!C20</f>
        <v>0</v>
      </c>
      <c r="D20" s="159">
        <f>'Raw Data'!D20</f>
        <v>0</v>
      </c>
      <c r="E20" s="159">
        <f>'Raw Data'!E20</f>
        <v>0</v>
      </c>
      <c r="F20" s="159">
        <f>'Raw Data'!F20</f>
        <v>0</v>
      </c>
      <c r="G20" s="159">
        <f>'Raw Data'!G20</f>
        <v>0</v>
      </c>
      <c r="H20" s="159">
        <f>'Raw Data'!H20</f>
        <v>0</v>
      </c>
      <c r="I20" s="159">
        <f>'Raw Data'!I20</f>
        <v>0</v>
      </c>
      <c r="J20" s="159">
        <f>'Raw Data'!J20</f>
        <v>0</v>
      </c>
      <c r="K20" s="159">
        <f>'Raw Data'!K20</f>
        <v>0</v>
      </c>
      <c r="L20" s="159">
        <f>'Raw Data'!L20</f>
        <v>0</v>
      </c>
      <c r="M20" s="159">
        <f>'Raw Data'!M20</f>
        <v>0</v>
      </c>
      <c r="N20" s="159">
        <f>'Raw Data'!N20</f>
        <v>0</v>
      </c>
      <c r="O20" s="159">
        <f>'Raw Data'!O20</f>
        <v>0</v>
      </c>
      <c r="P20" s="159">
        <f>'Raw Data'!P20</f>
        <v>0</v>
      </c>
      <c r="Q20" s="159">
        <f>'Raw Data'!Q20</f>
        <v>0</v>
      </c>
      <c r="R20" s="159">
        <f>'Raw Data'!R20</f>
        <v>0</v>
      </c>
      <c r="S20" s="159">
        <f>'Raw Data'!S20</f>
        <v>0</v>
      </c>
      <c r="T20" s="159">
        <f>'Raw Data'!T20</f>
        <v>0</v>
      </c>
      <c r="U20" s="159">
        <f>'Raw Data'!U20</f>
        <v>0</v>
      </c>
      <c r="V20" s="159">
        <f>'Raw Data'!V20</f>
        <v>0</v>
      </c>
      <c r="W20" s="159">
        <f>'Raw Data'!W20</f>
        <v>0</v>
      </c>
      <c r="X20" s="159">
        <f>'Raw Data'!X20</f>
        <v>0</v>
      </c>
      <c r="Y20" s="159">
        <f>'Raw Data'!Y20</f>
        <v>0</v>
      </c>
      <c r="Z20" s="159">
        <f>'Raw Data'!Z20</f>
        <v>0</v>
      </c>
      <c r="AA20" s="159">
        <f>'Raw Data'!AA20</f>
        <v>0</v>
      </c>
      <c r="AB20" s="159">
        <f>'Raw Data'!AB20</f>
        <v>0</v>
      </c>
      <c r="AC20" s="159">
        <f>'Raw Data'!AC20</f>
        <v>0</v>
      </c>
      <c r="AD20" s="159">
        <f>'Raw Data'!AD20</f>
        <v>0</v>
      </c>
      <c r="AE20" s="159">
        <f>'Raw Data'!AE20</f>
        <v>0</v>
      </c>
      <c r="AF20" s="159">
        <f>'Raw Data'!AF20</f>
        <v>0</v>
      </c>
      <c r="AG20" s="159">
        <f>'Raw Data'!AG20</f>
        <v>0</v>
      </c>
      <c r="AH20" s="159">
        <f>'Raw Data'!AH20</f>
        <v>0</v>
      </c>
      <c r="AI20" s="159">
        <f>'Raw Data'!AI20</f>
        <v>0</v>
      </c>
      <c r="AJ20" s="159">
        <f>'Raw Data'!AJ20</f>
        <v>0</v>
      </c>
      <c r="AK20" s="159">
        <f>'Raw Data'!AK20</f>
        <v>0</v>
      </c>
      <c r="AL20" s="159">
        <f>'Raw Data'!AL20</f>
        <v>0</v>
      </c>
      <c r="AM20" s="159">
        <f>'Raw Data'!AM20</f>
        <v>0</v>
      </c>
      <c r="AN20" s="159">
        <f>'Raw Data'!AN20</f>
        <v>0</v>
      </c>
      <c r="AO20" s="159">
        <f>'Raw Data'!AO20</f>
        <v>0</v>
      </c>
      <c r="AP20" s="159">
        <f>'Raw Data'!AP20</f>
        <v>0</v>
      </c>
      <c r="AQ20" s="159">
        <f>'Raw Data'!AQ20</f>
        <v>0</v>
      </c>
      <c r="AR20" s="159">
        <f>'Raw Data'!AR20</f>
        <v>0</v>
      </c>
      <c r="AS20" s="159">
        <f>'Raw Data'!AS20</f>
        <v>0</v>
      </c>
      <c r="AT20" s="159">
        <f>'Raw Data'!AT20</f>
        <v>0</v>
      </c>
      <c r="AU20" s="159">
        <f>'Raw Data'!AU20</f>
        <v>0</v>
      </c>
      <c r="AV20" s="159">
        <f>'Raw Data'!AV20</f>
        <v>0</v>
      </c>
      <c r="AW20" s="159">
        <f>'Raw Data'!AW20</f>
        <v>0</v>
      </c>
      <c r="AX20" s="159">
        <f>'Raw Data'!AX20</f>
        <v>0</v>
      </c>
      <c r="AY20" s="159">
        <f>'Raw Data'!AY20</f>
        <v>0</v>
      </c>
      <c r="AZ20" s="159">
        <f>'Raw Data'!AZ20</f>
        <v>0</v>
      </c>
      <c r="BA20" s="159">
        <f>'Raw Data'!BA20</f>
        <v>0</v>
      </c>
      <c r="BB20" s="159">
        <f>'Raw Data'!BB20</f>
        <v>0</v>
      </c>
      <c r="BC20" s="159">
        <f>'Raw Data'!BC20</f>
        <v>0</v>
      </c>
      <c r="BD20" s="159">
        <f>'Raw Data'!BD20</f>
        <v>0</v>
      </c>
      <c r="BE20" s="159">
        <f>'Raw Data'!BE20</f>
        <v>0</v>
      </c>
      <c r="BF20" s="159">
        <f>'Raw Data'!BF20</f>
        <v>0</v>
      </c>
      <c r="BG20" s="159">
        <f>'Raw Data'!BG20</f>
        <v>0</v>
      </c>
      <c r="BH20" s="159">
        <f>'Raw Data'!BH20</f>
        <v>0</v>
      </c>
      <c r="BI20" s="159">
        <f>'Raw Data'!BI20</f>
        <v>0</v>
      </c>
      <c r="BJ20" s="159">
        <f>'Raw Data'!BJ20</f>
        <v>0</v>
      </c>
      <c r="BK20" s="159">
        <f>'Raw Data'!BK20</f>
        <v>0</v>
      </c>
      <c r="BL20" s="159">
        <f>'Raw Data'!BL20</f>
        <v>0</v>
      </c>
      <c r="BM20" s="159">
        <f>'Raw Data'!BM20</f>
        <v>0</v>
      </c>
      <c r="BN20" s="159">
        <f>'Raw Data'!BN20</f>
        <v>0</v>
      </c>
      <c r="BO20" s="159">
        <f>'Raw Data'!BO20</f>
        <v>0</v>
      </c>
      <c r="BP20" s="159">
        <f>'Raw Data'!BP20</f>
        <v>0</v>
      </c>
      <c r="BQ20" s="159">
        <f>'Raw Data'!BQ20</f>
        <v>0</v>
      </c>
      <c r="BR20" s="159">
        <f>'Raw Data'!BR20</f>
        <v>0</v>
      </c>
      <c r="BS20" s="159">
        <f>'Raw Data'!BS20</f>
        <v>0</v>
      </c>
      <c r="BT20" s="159">
        <f>'Raw Data'!BT20</f>
        <v>0</v>
      </c>
      <c r="BU20" s="159">
        <f>'Raw Data'!BU20</f>
        <v>0</v>
      </c>
      <c r="BV20" s="159">
        <f>'Raw Data'!BV20</f>
        <v>0</v>
      </c>
      <c r="BW20" s="159">
        <f>'Raw Data'!BW20</f>
        <v>0</v>
      </c>
      <c r="BX20" s="159">
        <f>'Raw Data'!BX20</f>
        <v>0</v>
      </c>
      <c r="BY20" s="159">
        <f>'Raw Data'!BY20</f>
        <v>0</v>
      </c>
      <c r="BZ20" s="159">
        <f>'Raw Data'!BZ20</f>
        <v>0</v>
      </c>
      <c r="CA20" s="159">
        <f>'Raw Data'!CA20</f>
        <v>0</v>
      </c>
      <c r="CB20" s="159">
        <f>'Raw Data'!CB20</f>
        <v>0</v>
      </c>
      <c r="CC20" s="159">
        <f>'Raw Data'!CC20</f>
        <v>0</v>
      </c>
      <c r="CD20" s="159">
        <f>'Raw Data'!CD20</f>
        <v>0</v>
      </c>
      <c r="CE20" s="159">
        <f>'Raw Data'!CE20</f>
        <v>0</v>
      </c>
      <c r="CF20" s="159">
        <f>'Raw Data'!CF20</f>
        <v>0</v>
      </c>
      <c r="CG20" s="159">
        <f>'Raw Data'!CG20</f>
        <v>0</v>
      </c>
      <c r="CH20" s="159">
        <f>'Raw Data'!CH20</f>
        <v>0</v>
      </c>
      <c r="CI20" s="159">
        <f>'Raw Data'!CI20</f>
        <v>0</v>
      </c>
      <c r="CJ20" s="159">
        <f>'Raw Data'!CJ20</f>
        <v>0</v>
      </c>
      <c r="CK20" s="159">
        <f>'Raw Data'!CK20</f>
        <v>0</v>
      </c>
      <c r="CL20" s="159">
        <f>'Raw Data'!CL20</f>
        <v>0</v>
      </c>
      <c r="CM20" s="159">
        <f>'Raw Data'!CM20</f>
        <v>0</v>
      </c>
      <c r="CN20" s="159">
        <f>'Raw Data'!CN20</f>
        <v>0</v>
      </c>
      <c r="CO20" s="159">
        <f>'Raw Data'!CO20</f>
        <v>0</v>
      </c>
      <c r="CP20" s="159">
        <f>'Raw Data'!CP20</f>
        <v>0</v>
      </c>
      <c r="CQ20" s="159">
        <f>'Raw Data'!CQ20</f>
        <v>0</v>
      </c>
      <c r="CR20" s="159">
        <f>'Raw Data'!CR20</f>
        <v>0</v>
      </c>
      <c r="CS20" s="159">
        <f>'Raw Data'!CS20</f>
        <v>0</v>
      </c>
    </row>
    <row r="21" spans="1:97" ht="12.75">
      <c r="A21" s="154">
        <v>20</v>
      </c>
      <c r="B21" s="159">
        <f>'Raw Data'!B21</f>
        <v>0</v>
      </c>
      <c r="C21" s="159">
        <f>'Raw Data'!C21</f>
        <v>0</v>
      </c>
      <c r="D21" s="159">
        <f>'Raw Data'!D21</f>
        <v>0</v>
      </c>
      <c r="E21" s="159">
        <f>'Raw Data'!E21</f>
        <v>0</v>
      </c>
      <c r="F21" s="159">
        <f>'Raw Data'!F21</f>
        <v>0</v>
      </c>
      <c r="G21" s="159">
        <f>'Raw Data'!G21</f>
        <v>0</v>
      </c>
      <c r="H21" s="159">
        <f>'Raw Data'!H21</f>
        <v>0</v>
      </c>
      <c r="I21" s="159">
        <f>'Raw Data'!I21</f>
        <v>0</v>
      </c>
      <c r="J21" s="159">
        <f>'Raw Data'!J21</f>
        <v>0</v>
      </c>
      <c r="K21" s="159">
        <f>'Raw Data'!K21</f>
        <v>0</v>
      </c>
      <c r="L21" s="159">
        <f>'Raw Data'!L21</f>
        <v>0</v>
      </c>
      <c r="M21" s="159">
        <f>'Raw Data'!M21</f>
        <v>0</v>
      </c>
      <c r="N21" s="159">
        <f>'Raw Data'!N21</f>
        <v>0</v>
      </c>
      <c r="O21" s="159">
        <f>'Raw Data'!O21</f>
        <v>0</v>
      </c>
      <c r="P21" s="159">
        <f>'Raw Data'!P21</f>
        <v>0</v>
      </c>
      <c r="Q21" s="159">
        <f>'Raw Data'!Q21</f>
        <v>0</v>
      </c>
      <c r="R21" s="159">
        <f>'Raw Data'!R21</f>
        <v>0</v>
      </c>
      <c r="S21" s="159">
        <f>'Raw Data'!S21</f>
        <v>0</v>
      </c>
      <c r="T21" s="159">
        <f>'Raw Data'!T21</f>
        <v>0</v>
      </c>
      <c r="U21" s="159">
        <f>'Raw Data'!U21</f>
        <v>0</v>
      </c>
      <c r="V21" s="159">
        <f>'Raw Data'!V21</f>
        <v>0</v>
      </c>
      <c r="W21" s="159">
        <f>'Raw Data'!W21</f>
        <v>0</v>
      </c>
      <c r="X21" s="159">
        <f>'Raw Data'!X21</f>
        <v>0</v>
      </c>
      <c r="Y21" s="159">
        <f>'Raw Data'!Y21</f>
        <v>0</v>
      </c>
      <c r="Z21" s="159">
        <f>'Raw Data'!Z21</f>
        <v>0</v>
      </c>
      <c r="AA21" s="159">
        <f>'Raw Data'!AA21</f>
        <v>0</v>
      </c>
      <c r="AB21" s="159">
        <f>'Raw Data'!AB21</f>
        <v>0</v>
      </c>
      <c r="AC21" s="159">
        <f>'Raw Data'!AC21</f>
        <v>0</v>
      </c>
      <c r="AD21" s="159">
        <f>'Raw Data'!AD21</f>
        <v>0</v>
      </c>
      <c r="AE21" s="159">
        <f>'Raw Data'!AE21</f>
        <v>0</v>
      </c>
      <c r="AF21" s="159">
        <f>'Raw Data'!AF21</f>
        <v>0</v>
      </c>
      <c r="AG21" s="159">
        <f>'Raw Data'!AG21</f>
        <v>0</v>
      </c>
      <c r="AH21" s="159">
        <f>'Raw Data'!AH21</f>
        <v>0</v>
      </c>
      <c r="AI21" s="159">
        <f>'Raw Data'!AI21</f>
        <v>0</v>
      </c>
      <c r="AJ21" s="159">
        <f>'Raw Data'!AJ21</f>
        <v>0</v>
      </c>
      <c r="AK21" s="159">
        <f>'Raw Data'!AK21</f>
        <v>0</v>
      </c>
      <c r="AL21" s="159">
        <f>'Raw Data'!AL21</f>
        <v>0</v>
      </c>
      <c r="AM21" s="159">
        <f>'Raw Data'!AM21</f>
        <v>0</v>
      </c>
      <c r="AN21" s="159">
        <f>'Raw Data'!AN21</f>
        <v>0</v>
      </c>
      <c r="AO21" s="159">
        <f>'Raw Data'!AO21</f>
        <v>0</v>
      </c>
      <c r="AP21" s="159">
        <f>'Raw Data'!AP21</f>
        <v>0</v>
      </c>
      <c r="AQ21" s="159">
        <f>'Raw Data'!AQ21</f>
        <v>0</v>
      </c>
      <c r="AR21" s="159">
        <f>'Raw Data'!AR21</f>
        <v>0</v>
      </c>
      <c r="AS21" s="159">
        <f>'Raw Data'!AS21</f>
        <v>0</v>
      </c>
      <c r="AT21" s="159">
        <f>'Raw Data'!AT21</f>
        <v>0</v>
      </c>
      <c r="AU21" s="159">
        <f>'Raw Data'!AU21</f>
        <v>0</v>
      </c>
      <c r="AV21" s="159">
        <f>'Raw Data'!AV21</f>
        <v>0</v>
      </c>
      <c r="AW21" s="159">
        <f>'Raw Data'!AW21</f>
        <v>0</v>
      </c>
      <c r="AX21" s="159">
        <f>'Raw Data'!AX21</f>
        <v>0</v>
      </c>
      <c r="AY21" s="159">
        <f>'Raw Data'!AY21</f>
        <v>0</v>
      </c>
      <c r="AZ21" s="159">
        <f>'Raw Data'!AZ21</f>
        <v>0</v>
      </c>
      <c r="BA21" s="159">
        <f>'Raw Data'!BA21</f>
        <v>0</v>
      </c>
      <c r="BB21" s="159">
        <f>'Raw Data'!BB21</f>
        <v>0</v>
      </c>
      <c r="BC21" s="159">
        <f>'Raw Data'!BC21</f>
        <v>0</v>
      </c>
      <c r="BD21" s="159">
        <f>'Raw Data'!BD21</f>
        <v>0</v>
      </c>
      <c r="BE21" s="159">
        <f>'Raw Data'!BE21</f>
        <v>0</v>
      </c>
      <c r="BF21" s="159">
        <f>'Raw Data'!BF21</f>
        <v>0</v>
      </c>
      <c r="BG21" s="159">
        <f>'Raw Data'!BG21</f>
        <v>0</v>
      </c>
      <c r="BH21" s="159">
        <f>'Raw Data'!BH21</f>
        <v>0</v>
      </c>
      <c r="BI21" s="159">
        <f>'Raw Data'!BI21</f>
        <v>0</v>
      </c>
      <c r="BJ21" s="159">
        <f>'Raw Data'!BJ21</f>
        <v>0</v>
      </c>
      <c r="BK21" s="159">
        <f>'Raw Data'!BK21</f>
        <v>0</v>
      </c>
      <c r="BL21" s="159">
        <f>'Raw Data'!BL21</f>
        <v>0</v>
      </c>
      <c r="BM21" s="159">
        <f>'Raw Data'!BM21</f>
        <v>0</v>
      </c>
      <c r="BN21" s="159">
        <f>'Raw Data'!BN21</f>
        <v>0</v>
      </c>
      <c r="BO21" s="159">
        <f>'Raw Data'!BO21</f>
        <v>0</v>
      </c>
      <c r="BP21" s="159">
        <f>'Raw Data'!BP21</f>
        <v>0</v>
      </c>
      <c r="BQ21" s="159">
        <f>'Raw Data'!BQ21</f>
        <v>0</v>
      </c>
      <c r="BR21" s="159">
        <f>'Raw Data'!BR21</f>
        <v>0</v>
      </c>
      <c r="BS21" s="159">
        <f>'Raw Data'!BS21</f>
        <v>0</v>
      </c>
      <c r="BT21" s="159">
        <f>'Raw Data'!BT21</f>
        <v>0</v>
      </c>
      <c r="BU21" s="159">
        <f>'Raw Data'!BU21</f>
        <v>0</v>
      </c>
      <c r="BV21" s="159">
        <f>'Raw Data'!BV21</f>
        <v>0</v>
      </c>
      <c r="BW21" s="159">
        <f>'Raw Data'!BW21</f>
        <v>0</v>
      </c>
      <c r="BX21" s="159">
        <f>'Raw Data'!BX21</f>
        <v>0</v>
      </c>
      <c r="BY21" s="159">
        <f>'Raw Data'!BY21</f>
        <v>0</v>
      </c>
      <c r="BZ21" s="159">
        <f>'Raw Data'!BZ21</f>
        <v>0</v>
      </c>
      <c r="CA21" s="159">
        <f>'Raw Data'!CA21</f>
        <v>0</v>
      </c>
      <c r="CB21" s="159">
        <f>'Raw Data'!CB21</f>
        <v>0</v>
      </c>
      <c r="CC21" s="159">
        <f>'Raw Data'!CC21</f>
        <v>0</v>
      </c>
      <c r="CD21" s="159">
        <f>'Raw Data'!CD21</f>
        <v>0</v>
      </c>
      <c r="CE21" s="159">
        <f>'Raw Data'!CE21</f>
        <v>0</v>
      </c>
      <c r="CF21" s="159">
        <f>'Raw Data'!CF21</f>
        <v>0</v>
      </c>
      <c r="CG21" s="159">
        <f>'Raw Data'!CG21</f>
        <v>0</v>
      </c>
      <c r="CH21" s="159">
        <f>'Raw Data'!CH21</f>
        <v>0</v>
      </c>
      <c r="CI21" s="159">
        <f>'Raw Data'!CI21</f>
        <v>0</v>
      </c>
      <c r="CJ21" s="159">
        <f>'Raw Data'!CJ21</f>
        <v>0</v>
      </c>
      <c r="CK21" s="159">
        <f>'Raw Data'!CK21</f>
        <v>0</v>
      </c>
      <c r="CL21" s="159">
        <f>'Raw Data'!CL21</f>
        <v>0</v>
      </c>
      <c r="CM21" s="159">
        <f>'Raw Data'!CM21</f>
        <v>0</v>
      </c>
      <c r="CN21" s="159">
        <f>'Raw Data'!CN21</f>
        <v>0</v>
      </c>
      <c r="CO21" s="159">
        <f>'Raw Data'!CO21</f>
        <v>0</v>
      </c>
      <c r="CP21" s="159">
        <f>'Raw Data'!CP21</f>
        <v>0</v>
      </c>
      <c r="CQ21" s="159">
        <f>'Raw Data'!CQ21</f>
        <v>0</v>
      </c>
      <c r="CR21" s="159">
        <f>'Raw Data'!CR21</f>
        <v>0</v>
      </c>
      <c r="CS21" s="159">
        <f>'Raw Data'!CS21</f>
        <v>0</v>
      </c>
    </row>
    <row r="22" spans="1:97" ht="12.75">
      <c r="A22" s="154">
        <v>21</v>
      </c>
      <c r="B22" s="159">
        <f>'Raw Data'!B22</f>
        <v>0</v>
      </c>
      <c r="C22" s="159">
        <f>'Raw Data'!C22</f>
        <v>0</v>
      </c>
      <c r="D22" s="159">
        <f>'Raw Data'!D22</f>
        <v>0</v>
      </c>
      <c r="E22" s="159">
        <f>'Raw Data'!E22</f>
        <v>0</v>
      </c>
      <c r="F22" s="159">
        <f>'Raw Data'!F22</f>
        <v>0</v>
      </c>
      <c r="G22" s="159">
        <f>'Raw Data'!G22</f>
        <v>0</v>
      </c>
      <c r="H22" s="159">
        <f>'Raw Data'!H22</f>
        <v>0</v>
      </c>
      <c r="I22" s="159">
        <f>'Raw Data'!I22</f>
        <v>0</v>
      </c>
      <c r="J22" s="159">
        <f>'Raw Data'!J22</f>
        <v>0</v>
      </c>
      <c r="K22" s="159">
        <f>'Raw Data'!K22</f>
        <v>0</v>
      </c>
      <c r="L22" s="159">
        <f>'Raw Data'!L22</f>
        <v>0</v>
      </c>
      <c r="M22" s="159">
        <f>'Raw Data'!M22</f>
        <v>0</v>
      </c>
      <c r="N22" s="159">
        <f>'Raw Data'!N22</f>
        <v>0</v>
      </c>
      <c r="O22" s="159">
        <f>'Raw Data'!O22</f>
        <v>0</v>
      </c>
      <c r="P22" s="159">
        <f>'Raw Data'!P22</f>
        <v>0</v>
      </c>
      <c r="Q22" s="159">
        <f>'Raw Data'!Q22</f>
        <v>0</v>
      </c>
      <c r="R22" s="159">
        <f>'Raw Data'!R22</f>
        <v>0</v>
      </c>
      <c r="S22" s="159">
        <f>'Raw Data'!S22</f>
        <v>0</v>
      </c>
      <c r="T22" s="159">
        <f>'Raw Data'!T22</f>
        <v>0</v>
      </c>
      <c r="U22" s="159">
        <f>'Raw Data'!U22</f>
        <v>0</v>
      </c>
      <c r="V22" s="159">
        <f>'Raw Data'!V22</f>
        <v>0</v>
      </c>
      <c r="W22" s="159">
        <f>'Raw Data'!W22</f>
        <v>0</v>
      </c>
      <c r="X22" s="159">
        <f>'Raw Data'!X22</f>
        <v>0</v>
      </c>
      <c r="Y22" s="159">
        <f>'Raw Data'!Y22</f>
        <v>0</v>
      </c>
      <c r="Z22" s="159">
        <f>'Raw Data'!Z22</f>
        <v>0</v>
      </c>
      <c r="AA22" s="159">
        <f>'Raw Data'!AA22</f>
        <v>0</v>
      </c>
      <c r="AB22" s="159">
        <f>'Raw Data'!AB22</f>
        <v>0</v>
      </c>
      <c r="AC22" s="159">
        <f>'Raw Data'!AC22</f>
        <v>0</v>
      </c>
      <c r="AD22" s="159">
        <f>'Raw Data'!AD22</f>
        <v>0</v>
      </c>
      <c r="AE22" s="159">
        <f>'Raw Data'!AE22</f>
        <v>0</v>
      </c>
      <c r="AF22" s="159">
        <f>'Raw Data'!AF22</f>
        <v>0</v>
      </c>
      <c r="AG22" s="159">
        <f>'Raw Data'!AG22</f>
        <v>0</v>
      </c>
      <c r="AH22" s="159">
        <f>'Raw Data'!AH22</f>
        <v>0</v>
      </c>
      <c r="AI22" s="159">
        <f>'Raw Data'!AI22</f>
        <v>0</v>
      </c>
      <c r="AJ22" s="159">
        <f>'Raw Data'!AJ22</f>
        <v>0</v>
      </c>
      <c r="AK22" s="159">
        <f>'Raw Data'!AK22</f>
        <v>0</v>
      </c>
      <c r="AL22" s="159">
        <f>'Raw Data'!AL22</f>
        <v>0</v>
      </c>
      <c r="AM22" s="159">
        <f>'Raw Data'!AM22</f>
        <v>0</v>
      </c>
      <c r="AN22" s="159">
        <f>'Raw Data'!AN22</f>
        <v>0</v>
      </c>
      <c r="AO22" s="159">
        <f>'Raw Data'!AO22</f>
        <v>0</v>
      </c>
      <c r="AP22" s="159">
        <f>'Raw Data'!AP22</f>
        <v>0</v>
      </c>
      <c r="AQ22" s="159">
        <f>'Raw Data'!AQ22</f>
        <v>0</v>
      </c>
      <c r="AR22" s="159">
        <f>'Raw Data'!AR22</f>
        <v>0</v>
      </c>
      <c r="AS22" s="159">
        <f>'Raw Data'!AS22</f>
        <v>0</v>
      </c>
      <c r="AT22" s="159">
        <f>'Raw Data'!AT22</f>
        <v>0</v>
      </c>
      <c r="AU22" s="159">
        <f>'Raw Data'!AU22</f>
        <v>0</v>
      </c>
      <c r="AV22" s="159">
        <f>'Raw Data'!AV22</f>
        <v>0</v>
      </c>
      <c r="AW22" s="159">
        <f>'Raw Data'!AW22</f>
        <v>0</v>
      </c>
      <c r="AX22" s="159">
        <f>'Raw Data'!AX22</f>
        <v>0</v>
      </c>
      <c r="AY22" s="159">
        <f>'Raw Data'!AY22</f>
        <v>0</v>
      </c>
      <c r="AZ22" s="159">
        <f>'Raw Data'!AZ22</f>
        <v>0</v>
      </c>
      <c r="BA22" s="159">
        <f>'Raw Data'!BA22</f>
        <v>0</v>
      </c>
      <c r="BB22" s="159">
        <f>'Raw Data'!BB22</f>
        <v>0</v>
      </c>
      <c r="BC22" s="159">
        <f>'Raw Data'!BC22</f>
        <v>0</v>
      </c>
      <c r="BD22" s="159">
        <f>'Raw Data'!BD22</f>
        <v>0</v>
      </c>
      <c r="BE22" s="159">
        <f>'Raw Data'!BE22</f>
        <v>0</v>
      </c>
      <c r="BF22" s="159">
        <f>'Raw Data'!BF22</f>
        <v>0</v>
      </c>
      <c r="BG22" s="159">
        <f>'Raw Data'!BG22</f>
        <v>0</v>
      </c>
      <c r="BH22" s="159">
        <f>'Raw Data'!BH22</f>
        <v>0</v>
      </c>
      <c r="BI22" s="159">
        <f>'Raw Data'!BI22</f>
        <v>0</v>
      </c>
      <c r="BJ22" s="159">
        <f>'Raw Data'!BJ22</f>
        <v>0</v>
      </c>
      <c r="BK22" s="159">
        <f>'Raw Data'!BK22</f>
        <v>0</v>
      </c>
      <c r="BL22" s="159">
        <f>'Raw Data'!BL22</f>
        <v>0</v>
      </c>
      <c r="BM22" s="159">
        <f>'Raw Data'!BM22</f>
        <v>0</v>
      </c>
      <c r="BN22" s="159">
        <f>'Raw Data'!BN22</f>
        <v>0</v>
      </c>
      <c r="BO22" s="159">
        <f>'Raw Data'!BO22</f>
        <v>0</v>
      </c>
      <c r="BP22" s="159">
        <f>'Raw Data'!BP22</f>
        <v>0</v>
      </c>
      <c r="BQ22" s="159">
        <f>'Raw Data'!BQ22</f>
        <v>0</v>
      </c>
      <c r="BR22" s="159">
        <f>'Raw Data'!BR22</f>
        <v>0</v>
      </c>
      <c r="BS22" s="159">
        <f>'Raw Data'!BS22</f>
        <v>0</v>
      </c>
      <c r="BT22" s="159">
        <f>'Raw Data'!BT22</f>
        <v>0</v>
      </c>
      <c r="BU22" s="159">
        <f>'Raw Data'!BU22</f>
        <v>0</v>
      </c>
      <c r="BV22" s="159">
        <f>'Raw Data'!BV22</f>
        <v>0</v>
      </c>
      <c r="BW22" s="159">
        <f>'Raw Data'!BW22</f>
        <v>0</v>
      </c>
      <c r="BX22" s="159">
        <f>'Raw Data'!BX22</f>
        <v>0</v>
      </c>
      <c r="BY22" s="159">
        <f>'Raw Data'!BY22</f>
        <v>0</v>
      </c>
      <c r="BZ22" s="159">
        <f>'Raw Data'!BZ22</f>
        <v>0</v>
      </c>
      <c r="CA22" s="159">
        <f>'Raw Data'!CA22</f>
        <v>0</v>
      </c>
      <c r="CB22" s="159">
        <f>'Raw Data'!CB22</f>
        <v>0</v>
      </c>
      <c r="CC22" s="159">
        <f>'Raw Data'!CC22</f>
        <v>0</v>
      </c>
      <c r="CD22" s="159">
        <f>'Raw Data'!CD22</f>
        <v>0</v>
      </c>
      <c r="CE22" s="159">
        <f>'Raw Data'!CE22</f>
        <v>0</v>
      </c>
      <c r="CF22" s="159">
        <f>'Raw Data'!CF22</f>
        <v>0</v>
      </c>
      <c r="CG22" s="159">
        <f>'Raw Data'!CG22</f>
        <v>0</v>
      </c>
      <c r="CH22" s="159">
        <f>'Raw Data'!CH22</f>
        <v>0</v>
      </c>
      <c r="CI22" s="159">
        <f>'Raw Data'!CI22</f>
        <v>0</v>
      </c>
      <c r="CJ22" s="159">
        <f>'Raw Data'!CJ22</f>
        <v>0</v>
      </c>
      <c r="CK22" s="159">
        <f>'Raw Data'!CK22</f>
        <v>0</v>
      </c>
      <c r="CL22" s="159">
        <f>'Raw Data'!CL22</f>
        <v>0</v>
      </c>
      <c r="CM22" s="159">
        <f>'Raw Data'!CM22</f>
        <v>0</v>
      </c>
      <c r="CN22" s="159">
        <f>'Raw Data'!CN22</f>
        <v>0</v>
      </c>
      <c r="CO22" s="159">
        <f>'Raw Data'!CO22</f>
        <v>0</v>
      </c>
      <c r="CP22" s="159">
        <f>'Raw Data'!CP22</f>
        <v>0</v>
      </c>
      <c r="CQ22" s="159">
        <f>'Raw Data'!CQ22</f>
        <v>0</v>
      </c>
      <c r="CR22" s="159">
        <f>'Raw Data'!CR22</f>
        <v>0</v>
      </c>
      <c r="CS22" s="159">
        <f>'Raw Data'!CS22</f>
        <v>0</v>
      </c>
    </row>
    <row r="23" spans="1:97" ht="12.75">
      <c r="A23" s="154">
        <v>22</v>
      </c>
      <c r="B23" s="159">
        <f>'Raw Data'!B23</f>
        <v>0</v>
      </c>
      <c r="C23" s="159">
        <f>'Raw Data'!C23</f>
        <v>0</v>
      </c>
      <c r="D23" s="159">
        <f>'Raw Data'!D23</f>
        <v>0</v>
      </c>
      <c r="E23" s="159">
        <f>'Raw Data'!E23</f>
        <v>0</v>
      </c>
      <c r="F23" s="159">
        <f>'Raw Data'!F23</f>
        <v>0</v>
      </c>
      <c r="G23" s="159">
        <f>'Raw Data'!G23</f>
        <v>0</v>
      </c>
      <c r="H23" s="159">
        <f>'Raw Data'!H23</f>
        <v>0</v>
      </c>
      <c r="I23" s="159">
        <f>'Raw Data'!I23</f>
        <v>0</v>
      </c>
      <c r="J23" s="159">
        <f>'Raw Data'!J23</f>
        <v>0</v>
      </c>
      <c r="K23" s="159">
        <f>'Raw Data'!K23</f>
        <v>0</v>
      </c>
      <c r="L23" s="159">
        <f>'Raw Data'!L23</f>
        <v>0</v>
      </c>
      <c r="M23" s="159">
        <f>'Raw Data'!M23</f>
        <v>0</v>
      </c>
      <c r="N23" s="159">
        <f>'Raw Data'!N23</f>
        <v>0</v>
      </c>
      <c r="O23" s="159">
        <f>'Raw Data'!O23</f>
        <v>0</v>
      </c>
      <c r="P23" s="159">
        <f>'Raw Data'!P23</f>
        <v>0</v>
      </c>
      <c r="Q23" s="159">
        <f>'Raw Data'!Q23</f>
        <v>0</v>
      </c>
      <c r="R23" s="159">
        <f>'Raw Data'!R23</f>
        <v>0</v>
      </c>
      <c r="S23" s="159">
        <f>'Raw Data'!S23</f>
        <v>0</v>
      </c>
      <c r="T23" s="159">
        <f>'Raw Data'!T23</f>
        <v>0</v>
      </c>
      <c r="U23" s="159">
        <f>'Raw Data'!U23</f>
        <v>0</v>
      </c>
      <c r="V23" s="159">
        <f>'Raw Data'!V23</f>
        <v>0</v>
      </c>
      <c r="W23" s="159">
        <f>'Raw Data'!W23</f>
        <v>0</v>
      </c>
      <c r="X23" s="159">
        <f>'Raw Data'!X23</f>
        <v>0</v>
      </c>
      <c r="Y23" s="159">
        <f>'Raw Data'!Y23</f>
        <v>0</v>
      </c>
      <c r="Z23" s="159">
        <f>'Raw Data'!Z23</f>
        <v>0</v>
      </c>
      <c r="AA23" s="159">
        <f>'Raw Data'!AA23</f>
        <v>0</v>
      </c>
      <c r="AB23" s="159">
        <f>'Raw Data'!AB23</f>
        <v>0</v>
      </c>
      <c r="AC23" s="159">
        <f>'Raw Data'!AC23</f>
        <v>0</v>
      </c>
      <c r="AD23" s="159">
        <f>'Raw Data'!AD23</f>
        <v>0</v>
      </c>
      <c r="AE23" s="159">
        <f>'Raw Data'!AE23</f>
        <v>0</v>
      </c>
      <c r="AF23" s="159">
        <f>'Raw Data'!AF23</f>
        <v>0</v>
      </c>
      <c r="AG23" s="159">
        <f>'Raw Data'!AG23</f>
        <v>0</v>
      </c>
      <c r="AH23" s="159">
        <f>'Raw Data'!AH23</f>
        <v>0</v>
      </c>
      <c r="AI23" s="159">
        <f>'Raw Data'!AI23</f>
        <v>0</v>
      </c>
      <c r="AJ23" s="159">
        <f>'Raw Data'!AJ23</f>
        <v>0</v>
      </c>
      <c r="AK23" s="159">
        <f>'Raw Data'!AK23</f>
        <v>0</v>
      </c>
      <c r="AL23" s="159">
        <f>'Raw Data'!AL23</f>
        <v>0</v>
      </c>
      <c r="AM23" s="159">
        <f>'Raw Data'!AM23</f>
        <v>0</v>
      </c>
      <c r="AN23" s="159">
        <f>'Raw Data'!AN23</f>
        <v>0</v>
      </c>
      <c r="AO23" s="159">
        <f>'Raw Data'!AO23</f>
        <v>0</v>
      </c>
      <c r="AP23" s="159">
        <f>'Raw Data'!AP23</f>
        <v>0</v>
      </c>
      <c r="AQ23" s="159">
        <f>'Raw Data'!AQ23</f>
        <v>0</v>
      </c>
      <c r="AR23" s="159">
        <f>'Raw Data'!AR23</f>
        <v>0</v>
      </c>
      <c r="AS23" s="159">
        <f>'Raw Data'!AS23</f>
        <v>0</v>
      </c>
      <c r="AT23" s="159">
        <f>'Raw Data'!AT23</f>
        <v>0</v>
      </c>
      <c r="AU23" s="159">
        <f>'Raw Data'!AU23</f>
        <v>0</v>
      </c>
      <c r="AV23" s="159">
        <f>'Raw Data'!AV23</f>
        <v>0</v>
      </c>
      <c r="AW23" s="159">
        <f>'Raw Data'!AW23</f>
        <v>0</v>
      </c>
      <c r="AX23" s="159">
        <f>'Raw Data'!AX23</f>
        <v>0</v>
      </c>
      <c r="AY23" s="159">
        <f>'Raw Data'!AY23</f>
        <v>0</v>
      </c>
      <c r="AZ23" s="159">
        <f>'Raw Data'!AZ23</f>
        <v>0</v>
      </c>
      <c r="BA23" s="159">
        <f>'Raw Data'!BA23</f>
        <v>0</v>
      </c>
      <c r="BB23" s="159">
        <f>'Raw Data'!BB23</f>
        <v>0</v>
      </c>
      <c r="BC23" s="159">
        <f>'Raw Data'!BC23</f>
        <v>0</v>
      </c>
      <c r="BD23" s="159">
        <f>'Raw Data'!BD23</f>
        <v>0</v>
      </c>
      <c r="BE23" s="159">
        <f>'Raw Data'!BE23</f>
        <v>0</v>
      </c>
      <c r="BF23" s="159">
        <f>'Raw Data'!BF23</f>
        <v>0</v>
      </c>
      <c r="BG23" s="159">
        <f>'Raw Data'!BG23</f>
        <v>0</v>
      </c>
      <c r="BH23" s="159">
        <f>'Raw Data'!BH23</f>
        <v>0</v>
      </c>
      <c r="BI23" s="159">
        <f>'Raw Data'!BI23</f>
        <v>0</v>
      </c>
      <c r="BJ23" s="159">
        <f>'Raw Data'!BJ23</f>
        <v>0</v>
      </c>
      <c r="BK23" s="159">
        <f>'Raw Data'!BK23</f>
        <v>0</v>
      </c>
      <c r="BL23" s="159">
        <f>'Raw Data'!BL23</f>
        <v>0</v>
      </c>
      <c r="BM23" s="159">
        <f>'Raw Data'!BM23</f>
        <v>0</v>
      </c>
      <c r="BN23" s="159">
        <f>'Raw Data'!BN23</f>
        <v>0</v>
      </c>
      <c r="BO23" s="159">
        <f>'Raw Data'!BO23</f>
        <v>0</v>
      </c>
      <c r="BP23" s="159">
        <f>'Raw Data'!BP23</f>
        <v>0</v>
      </c>
      <c r="BQ23" s="159">
        <f>'Raw Data'!BQ23</f>
        <v>0</v>
      </c>
      <c r="BR23" s="159">
        <f>'Raw Data'!BR23</f>
        <v>0</v>
      </c>
      <c r="BS23" s="159">
        <f>'Raw Data'!BS23</f>
        <v>0</v>
      </c>
      <c r="BT23" s="159">
        <f>'Raw Data'!BT23</f>
        <v>0</v>
      </c>
      <c r="BU23" s="159">
        <f>'Raw Data'!BU23</f>
        <v>0</v>
      </c>
      <c r="BV23" s="159">
        <f>'Raw Data'!BV23</f>
        <v>0</v>
      </c>
      <c r="BW23" s="159">
        <f>'Raw Data'!BW23</f>
        <v>0</v>
      </c>
      <c r="BX23" s="159">
        <f>'Raw Data'!BX23</f>
        <v>0</v>
      </c>
      <c r="BY23" s="159">
        <f>'Raw Data'!BY23</f>
        <v>0</v>
      </c>
      <c r="BZ23" s="159">
        <f>'Raw Data'!BZ23</f>
        <v>0</v>
      </c>
      <c r="CA23" s="159">
        <f>'Raw Data'!CA23</f>
        <v>0</v>
      </c>
      <c r="CB23" s="159">
        <f>'Raw Data'!CB23</f>
        <v>0</v>
      </c>
      <c r="CC23" s="159">
        <f>'Raw Data'!CC23</f>
        <v>0</v>
      </c>
      <c r="CD23" s="159">
        <f>'Raw Data'!CD23</f>
        <v>0</v>
      </c>
      <c r="CE23" s="159">
        <f>'Raw Data'!CE23</f>
        <v>0</v>
      </c>
      <c r="CF23" s="159">
        <f>'Raw Data'!CF23</f>
        <v>0</v>
      </c>
      <c r="CG23" s="159">
        <f>'Raw Data'!CG23</f>
        <v>0</v>
      </c>
      <c r="CH23" s="159">
        <f>'Raw Data'!CH23</f>
        <v>0</v>
      </c>
      <c r="CI23" s="159">
        <f>'Raw Data'!CI23</f>
        <v>0</v>
      </c>
      <c r="CJ23" s="159">
        <f>'Raw Data'!CJ23</f>
        <v>0</v>
      </c>
      <c r="CK23" s="159">
        <f>'Raw Data'!CK23</f>
        <v>0</v>
      </c>
      <c r="CL23" s="159">
        <f>'Raw Data'!CL23</f>
        <v>0</v>
      </c>
      <c r="CM23" s="159">
        <f>'Raw Data'!CM23</f>
        <v>0</v>
      </c>
      <c r="CN23" s="159">
        <f>'Raw Data'!CN23</f>
        <v>0</v>
      </c>
      <c r="CO23" s="159">
        <f>'Raw Data'!CO23</f>
        <v>0</v>
      </c>
      <c r="CP23" s="159">
        <f>'Raw Data'!CP23</f>
        <v>0</v>
      </c>
      <c r="CQ23" s="159">
        <f>'Raw Data'!CQ23</f>
        <v>0</v>
      </c>
      <c r="CR23" s="159">
        <f>'Raw Data'!CR23</f>
        <v>0</v>
      </c>
      <c r="CS23" s="159">
        <f>'Raw Data'!CS23</f>
        <v>0</v>
      </c>
    </row>
    <row r="24" spans="1:97" ht="12.75">
      <c r="A24" s="154">
        <v>23</v>
      </c>
      <c r="B24" s="159">
        <f>'Raw Data'!B24</f>
        <v>0</v>
      </c>
      <c r="C24" s="159">
        <f>'Raw Data'!C24</f>
        <v>0</v>
      </c>
      <c r="D24" s="159">
        <f>'Raw Data'!D24</f>
        <v>0</v>
      </c>
      <c r="E24" s="159">
        <f>'Raw Data'!E24</f>
        <v>0</v>
      </c>
      <c r="F24" s="159">
        <f>'Raw Data'!F24</f>
        <v>0</v>
      </c>
      <c r="G24" s="159">
        <f>'Raw Data'!G24</f>
        <v>0</v>
      </c>
      <c r="H24" s="159">
        <f>'Raw Data'!H24</f>
        <v>0</v>
      </c>
      <c r="I24" s="159">
        <f>'Raw Data'!I24</f>
        <v>0</v>
      </c>
      <c r="J24" s="159">
        <f>'Raw Data'!J24</f>
        <v>0</v>
      </c>
      <c r="K24" s="159">
        <f>'Raw Data'!K24</f>
        <v>0</v>
      </c>
      <c r="L24" s="159">
        <f>'Raw Data'!L24</f>
        <v>0</v>
      </c>
      <c r="M24" s="159">
        <f>'Raw Data'!M24</f>
        <v>0</v>
      </c>
      <c r="N24" s="159">
        <f>'Raw Data'!N24</f>
        <v>0</v>
      </c>
      <c r="O24" s="159">
        <f>'Raw Data'!O24</f>
        <v>0</v>
      </c>
      <c r="P24" s="159">
        <f>'Raw Data'!P24</f>
        <v>0</v>
      </c>
      <c r="Q24" s="159">
        <f>'Raw Data'!Q24</f>
        <v>0</v>
      </c>
      <c r="R24" s="159">
        <f>'Raw Data'!R24</f>
        <v>0</v>
      </c>
      <c r="S24" s="159">
        <f>'Raw Data'!S24</f>
        <v>0</v>
      </c>
      <c r="T24" s="159">
        <f>'Raw Data'!T24</f>
        <v>0</v>
      </c>
      <c r="U24" s="159">
        <f>'Raw Data'!U24</f>
        <v>0</v>
      </c>
      <c r="V24" s="159">
        <f>'Raw Data'!V24</f>
        <v>0</v>
      </c>
      <c r="W24" s="159">
        <f>'Raw Data'!W24</f>
        <v>0</v>
      </c>
      <c r="X24" s="159">
        <f>'Raw Data'!X24</f>
        <v>0</v>
      </c>
      <c r="Y24" s="159">
        <f>'Raw Data'!Y24</f>
        <v>0</v>
      </c>
      <c r="Z24" s="159">
        <f>'Raw Data'!Z24</f>
        <v>0</v>
      </c>
      <c r="AA24" s="159">
        <f>'Raw Data'!AA24</f>
        <v>0</v>
      </c>
      <c r="AB24" s="159">
        <f>'Raw Data'!AB24</f>
        <v>0</v>
      </c>
      <c r="AC24" s="159">
        <f>'Raw Data'!AC24</f>
        <v>0</v>
      </c>
      <c r="AD24" s="159">
        <f>'Raw Data'!AD24</f>
        <v>0</v>
      </c>
      <c r="AE24" s="159">
        <f>'Raw Data'!AE24</f>
        <v>0</v>
      </c>
      <c r="AF24" s="159">
        <f>'Raw Data'!AF24</f>
        <v>0</v>
      </c>
      <c r="AG24" s="159">
        <f>'Raw Data'!AG24</f>
        <v>0</v>
      </c>
      <c r="AH24" s="159">
        <f>'Raw Data'!AH24</f>
        <v>0</v>
      </c>
      <c r="AI24" s="159">
        <f>'Raw Data'!AI24</f>
        <v>0</v>
      </c>
      <c r="AJ24" s="159">
        <f>'Raw Data'!AJ24</f>
        <v>0</v>
      </c>
      <c r="AK24" s="159">
        <f>'Raw Data'!AK24</f>
        <v>0</v>
      </c>
      <c r="AL24" s="159">
        <f>'Raw Data'!AL24</f>
        <v>0</v>
      </c>
      <c r="AM24" s="159">
        <f>'Raw Data'!AM24</f>
        <v>0</v>
      </c>
      <c r="AN24" s="159">
        <f>'Raw Data'!AN24</f>
        <v>0</v>
      </c>
      <c r="AO24" s="159">
        <f>'Raw Data'!AO24</f>
        <v>0</v>
      </c>
      <c r="AP24" s="159">
        <f>'Raw Data'!AP24</f>
        <v>0</v>
      </c>
      <c r="AQ24" s="159">
        <f>'Raw Data'!AQ24</f>
        <v>0</v>
      </c>
      <c r="AR24" s="159">
        <f>'Raw Data'!AR24</f>
        <v>0</v>
      </c>
      <c r="AS24" s="159">
        <f>'Raw Data'!AS24</f>
        <v>0</v>
      </c>
      <c r="AT24" s="159">
        <f>'Raw Data'!AT24</f>
        <v>0</v>
      </c>
      <c r="AU24" s="159">
        <f>'Raw Data'!AU24</f>
        <v>0</v>
      </c>
      <c r="AV24" s="159">
        <f>'Raw Data'!AV24</f>
        <v>0</v>
      </c>
      <c r="AW24" s="159">
        <f>'Raw Data'!AW24</f>
        <v>0</v>
      </c>
      <c r="AX24" s="159">
        <f>'Raw Data'!AX24</f>
        <v>0</v>
      </c>
      <c r="AY24" s="159">
        <f>'Raw Data'!AY24</f>
        <v>0</v>
      </c>
      <c r="AZ24" s="159">
        <f>'Raw Data'!AZ24</f>
        <v>0</v>
      </c>
      <c r="BA24" s="159">
        <f>'Raw Data'!BA24</f>
        <v>0</v>
      </c>
      <c r="BB24" s="159">
        <f>'Raw Data'!BB24</f>
        <v>0</v>
      </c>
      <c r="BC24" s="159">
        <f>'Raw Data'!BC24</f>
        <v>0</v>
      </c>
      <c r="BD24" s="159">
        <f>'Raw Data'!BD24</f>
        <v>0</v>
      </c>
      <c r="BE24" s="159">
        <f>'Raw Data'!BE24</f>
        <v>0</v>
      </c>
      <c r="BF24" s="159">
        <f>'Raw Data'!BF24</f>
        <v>0</v>
      </c>
      <c r="BG24" s="159">
        <f>'Raw Data'!BG24</f>
        <v>0</v>
      </c>
      <c r="BH24" s="159">
        <f>'Raw Data'!BH24</f>
        <v>0</v>
      </c>
      <c r="BI24" s="159">
        <f>'Raw Data'!BI24</f>
        <v>0</v>
      </c>
      <c r="BJ24" s="159">
        <f>'Raw Data'!BJ24</f>
        <v>0</v>
      </c>
      <c r="BK24" s="159">
        <f>'Raw Data'!BK24</f>
        <v>0</v>
      </c>
      <c r="BL24" s="159">
        <f>'Raw Data'!BL24</f>
        <v>0</v>
      </c>
      <c r="BM24" s="159">
        <f>'Raw Data'!BM24</f>
        <v>0</v>
      </c>
      <c r="BN24" s="159">
        <f>'Raw Data'!BN24</f>
        <v>0</v>
      </c>
      <c r="BO24" s="159">
        <f>'Raw Data'!BO24</f>
        <v>0</v>
      </c>
      <c r="BP24" s="159">
        <f>'Raw Data'!BP24</f>
        <v>0</v>
      </c>
      <c r="BQ24" s="159">
        <f>'Raw Data'!BQ24</f>
        <v>0</v>
      </c>
      <c r="BR24" s="159">
        <f>'Raw Data'!BR24</f>
        <v>0</v>
      </c>
      <c r="BS24" s="159">
        <f>'Raw Data'!BS24</f>
        <v>0</v>
      </c>
      <c r="BT24" s="159">
        <f>'Raw Data'!BT24</f>
        <v>0</v>
      </c>
      <c r="BU24" s="159">
        <f>'Raw Data'!BU24</f>
        <v>0</v>
      </c>
      <c r="BV24" s="159">
        <f>'Raw Data'!BV24</f>
        <v>0</v>
      </c>
      <c r="BW24" s="159">
        <f>'Raw Data'!BW24</f>
        <v>0</v>
      </c>
      <c r="BX24" s="159">
        <f>'Raw Data'!BX24</f>
        <v>0</v>
      </c>
      <c r="BY24" s="159">
        <f>'Raw Data'!BY24</f>
        <v>0</v>
      </c>
      <c r="BZ24" s="159">
        <f>'Raw Data'!BZ24</f>
        <v>0</v>
      </c>
      <c r="CA24" s="159">
        <f>'Raw Data'!CA24</f>
        <v>0</v>
      </c>
      <c r="CB24" s="159">
        <f>'Raw Data'!CB24</f>
        <v>0</v>
      </c>
      <c r="CC24" s="159">
        <f>'Raw Data'!CC24</f>
        <v>0</v>
      </c>
      <c r="CD24" s="159">
        <f>'Raw Data'!CD24</f>
        <v>0</v>
      </c>
      <c r="CE24" s="159">
        <f>'Raw Data'!CE24</f>
        <v>0</v>
      </c>
      <c r="CF24" s="159">
        <f>'Raw Data'!CF24</f>
        <v>0</v>
      </c>
      <c r="CG24" s="159">
        <f>'Raw Data'!CG24</f>
        <v>0</v>
      </c>
      <c r="CH24" s="159">
        <f>'Raw Data'!CH24</f>
        <v>0</v>
      </c>
      <c r="CI24" s="159">
        <f>'Raw Data'!CI24</f>
        <v>0</v>
      </c>
      <c r="CJ24" s="159">
        <f>'Raw Data'!CJ24</f>
        <v>0</v>
      </c>
      <c r="CK24" s="159">
        <f>'Raw Data'!CK24</f>
        <v>0</v>
      </c>
      <c r="CL24" s="159">
        <f>'Raw Data'!CL24</f>
        <v>0</v>
      </c>
      <c r="CM24" s="159">
        <f>'Raw Data'!CM24</f>
        <v>0</v>
      </c>
      <c r="CN24" s="159">
        <f>'Raw Data'!CN24</f>
        <v>0</v>
      </c>
      <c r="CO24" s="159">
        <f>'Raw Data'!CO24</f>
        <v>0</v>
      </c>
      <c r="CP24" s="159">
        <f>'Raw Data'!CP24</f>
        <v>0</v>
      </c>
      <c r="CQ24" s="159">
        <f>'Raw Data'!CQ24</f>
        <v>0</v>
      </c>
      <c r="CR24" s="159">
        <f>'Raw Data'!CR24</f>
        <v>0</v>
      </c>
      <c r="CS24" s="159">
        <f>'Raw Data'!CS24</f>
        <v>0</v>
      </c>
    </row>
    <row r="25" spans="1:97" ht="12.75">
      <c r="A25" s="154">
        <v>24</v>
      </c>
      <c r="B25" s="159">
        <f>'Raw Data'!B25</f>
        <v>0</v>
      </c>
      <c r="C25" s="159">
        <f>'Raw Data'!C25</f>
        <v>0</v>
      </c>
      <c r="D25" s="159">
        <f>'Raw Data'!D25</f>
        <v>0</v>
      </c>
      <c r="E25" s="159">
        <f>'Raw Data'!E25</f>
        <v>0</v>
      </c>
      <c r="F25" s="159">
        <f>'Raw Data'!F25</f>
        <v>0</v>
      </c>
      <c r="G25" s="159">
        <f>'Raw Data'!G25</f>
        <v>0</v>
      </c>
      <c r="H25" s="159">
        <f>'Raw Data'!H25</f>
        <v>0</v>
      </c>
      <c r="I25" s="159">
        <f>'Raw Data'!I25</f>
        <v>0</v>
      </c>
      <c r="J25" s="159">
        <f>'Raw Data'!J25</f>
        <v>0</v>
      </c>
      <c r="K25" s="159">
        <f>'Raw Data'!K25</f>
        <v>0</v>
      </c>
      <c r="L25" s="159">
        <f>'Raw Data'!L25</f>
        <v>0</v>
      </c>
      <c r="M25" s="159">
        <f>'Raw Data'!M25</f>
        <v>0</v>
      </c>
      <c r="N25" s="159">
        <f>'Raw Data'!N25</f>
        <v>0</v>
      </c>
      <c r="O25" s="159">
        <f>'Raw Data'!O25</f>
        <v>0</v>
      </c>
      <c r="P25" s="159">
        <f>'Raw Data'!P25</f>
        <v>0</v>
      </c>
      <c r="Q25" s="159">
        <f>'Raw Data'!Q25</f>
        <v>0</v>
      </c>
      <c r="R25" s="159">
        <f>'Raw Data'!R25</f>
        <v>0</v>
      </c>
      <c r="S25" s="159">
        <f>'Raw Data'!S25</f>
        <v>0</v>
      </c>
      <c r="T25" s="159">
        <f>'Raw Data'!T25</f>
        <v>0</v>
      </c>
      <c r="U25" s="159">
        <f>'Raw Data'!U25</f>
        <v>0</v>
      </c>
      <c r="V25" s="159">
        <f>'Raw Data'!V25</f>
        <v>0</v>
      </c>
      <c r="W25" s="159">
        <f>'Raw Data'!W25</f>
        <v>0</v>
      </c>
      <c r="X25" s="159">
        <f>'Raw Data'!X25</f>
        <v>0</v>
      </c>
      <c r="Y25" s="159">
        <f>'Raw Data'!Y25</f>
        <v>0</v>
      </c>
      <c r="Z25" s="159">
        <f>'Raw Data'!Z25</f>
        <v>0</v>
      </c>
      <c r="AA25" s="159">
        <f>'Raw Data'!AA25</f>
        <v>0</v>
      </c>
      <c r="AB25" s="159">
        <f>'Raw Data'!AB25</f>
        <v>0</v>
      </c>
      <c r="AC25" s="159">
        <f>'Raw Data'!AC25</f>
        <v>0</v>
      </c>
      <c r="AD25" s="159">
        <f>'Raw Data'!AD25</f>
        <v>0</v>
      </c>
      <c r="AE25" s="159">
        <f>'Raw Data'!AE25</f>
        <v>0</v>
      </c>
      <c r="AF25" s="159">
        <f>'Raw Data'!AF25</f>
        <v>0</v>
      </c>
      <c r="AG25" s="159">
        <f>'Raw Data'!AG25</f>
        <v>0</v>
      </c>
      <c r="AH25" s="159">
        <f>'Raw Data'!AH25</f>
        <v>0</v>
      </c>
      <c r="AI25" s="159">
        <f>'Raw Data'!AI25</f>
        <v>0</v>
      </c>
      <c r="AJ25" s="159">
        <f>'Raw Data'!AJ25</f>
        <v>0</v>
      </c>
      <c r="AK25" s="159">
        <f>'Raw Data'!AK25</f>
        <v>0</v>
      </c>
      <c r="AL25" s="159">
        <f>'Raw Data'!AL25</f>
        <v>0</v>
      </c>
      <c r="AM25" s="159">
        <f>'Raw Data'!AM25</f>
        <v>0</v>
      </c>
      <c r="AN25" s="159">
        <f>'Raw Data'!AN25</f>
        <v>0</v>
      </c>
      <c r="AO25" s="159">
        <f>'Raw Data'!AO25</f>
        <v>0</v>
      </c>
      <c r="AP25" s="159">
        <f>'Raw Data'!AP25</f>
        <v>0</v>
      </c>
      <c r="AQ25" s="159">
        <f>'Raw Data'!AQ25</f>
        <v>0</v>
      </c>
      <c r="AR25" s="159">
        <f>'Raw Data'!AR25</f>
        <v>0</v>
      </c>
      <c r="AS25" s="159">
        <f>'Raw Data'!AS25</f>
        <v>0</v>
      </c>
      <c r="AT25" s="159">
        <f>'Raw Data'!AT25</f>
        <v>0</v>
      </c>
      <c r="AU25" s="159">
        <f>'Raw Data'!AU25</f>
        <v>0</v>
      </c>
      <c r="AV25" s="159">
        <f>'Raw Data'!AV25</f>
        <v>0</v>
      </c>
      <c r="AW25" s="159">
        <f>'Raw Data'!AW25</f>
        <v>0</v>
      </c>
      <c r="AX25" s="159">
        <f>'Raw Data'!AX25</f>
        <v>0</v>
      </c>
      <c r="AY25" s="159">
        <f>'Raw Data'!AY25</f>
        <v>0</v>
      </c>
      <c r="AZ25" s="159">
        <f>'Raw Data'!AZ25</f>
        <v>0</v>
      </c>
      <c r="BA25" s="159">
        <f>'Raw Data'!BA25</f>
        <v>0</v>
      </c>
      <c r="BB25" s="159">
        <f>'Raw Data'!BB25</f>
        <v>0</v>
      </c>
      <c r="BC25" s="159">
        <f>'Raw Data'!BC25</f>
        <v>0</v>
      </c>
      <c r="BD25" s="159">
        <f>'Raw Data'!BD25</f>
        <v>0</v>
      </c>
      <c r="BE25" s="159">
        <f>'Raw Data'!BE25</f>
        <v>0</v>
      </c>
      <c r="BF25" s="159">
        <f>'Raw Data'!BF25</f>
        <v>0</v>
      </c>
      <c r="BG25" s="159">
        <f>'Raw Data'!BG25</f>
        <v>0</v>
      </c>
      <c r="BH25" s="159">
        <f>'Raw Data'!BH25</f>
        <v>0</v>
      </c>
      <c r="BI25" s="159">
        <f>'Raw Data'!BI25</f>
        <v>0</v>
      </c>
      <c r="BJ25" s="159">
        <f>'Raw Data'!BJ25</f>
        <v>0</v>
      </c>
      <c r="BK25" s="159">
        <f>'Raw Data'!BK25</f>
        <v>0</v>
      </c>
      <c r="BL25" s="159">
        <f>'Raw Data'!BL25</f>
        <v>0</v>
      </c>
      <c r="BM25" s="159">
        <f>'Raw Data'!BM25</f>
        <v>0</v>
      </c>
      <c r="BN25" s="159">
        <f>'Raw Data'!BN25</f>
        <v>0</v>
      </c>
      <c r="BO25" s="159">
        <f>'Raw Data'!BO25</f>
        <v>0</v>
      </c>
      <c r="BP25" s="159">
        <f>'Raw Data'!BP25</f>
        <v>0</v>
      </c>
      <c r="BQ25" s="159">
        <f>'Raw Data'!BQ25</f>
        <v>0</v>
      </c>
      <c r="BR25" s="159">
        <f>'Raw Data'!BR25</f>
        <v>0</v>
      </c>
      <c r="BS25" s="159">
        <f>'Raw Data'!BS25</f>
        <v>0</v>
      </c>
      <c r="BT25" s="159">
        <f>'Raw Data'!BT25</f>
        <v>0</v>
      </c>
      <c r="BU25" s="159">
        <f>'Raw Data'!BU25</f>
        <v>0</v>
      </c>
      <c r="BV25" s="159">
        <f>'Raw Data'!BV25</f>
        <v>0</v>
      </c>
      <c r="BW25" s="159">
        <f>'Raw Data'!BW25</f>
        <v>0</v>
      </c>
      <c r="BX25" s="159">
        <f>'Raw Data'!BX25</f>
        <v>0</v>
      </c>
      <c r="BY25" s="159">
        <f>'Raw Data'!BY25</f>
        <v>0</v>
      </c>
      <c r="BZ25" s="159">
        <f>'Raw Data'!BZ25</f>
        <v>0</v>
      </c>
      <c r="CA25" s="159">
        <f>'Raw Data'!CA25</f>
        <v>0</v>
      </c>
      <c r="CB25" s="159">
        <f>'Raw Data'!CB25</f>
        <v>0</v>
      </c>
      <c r="CC25" s="159">
        <f>'Raw Data'!CC25</f>
        <v>0</v>
      </c>
      <c r="CD25" s="159">
        <f>'Raw Data'!CD25</f>
        <v>0</v>
      </c>
      <c r="CE25" s="159">
        <f>'Raw Data'!CE25</f>
        <v>0</v>
      </c>
      <c r="CF25" s="159">
        <f>'Raw Data'!CF25</f>
        <v>0</v>
      </c>
      <c r="CG25" s="159">
        <f>'Raw Data'!CG25</f>
        <v>0</v>
      </c>
      <c r="CH25" s="159">
        <f>'Raw Data'!CH25</f>
        <v>0</v>
      </c>
      <c r="CI25" s="159">
        <f>'Raw Data'!CI25</f>
        <v>0</v>
      </c>
      <c r="CJ25" s="159">
        <f>'Raw Data'!CJ25</f>
        <v>0</v>
      </c>
      <c r="CK25" s="159">
        <f>'Raw Data'!CK25</f>
        <v>0</v>
      </c>
      <c r="CL25" s="159">
        <f>'Raw Data'!CL25</f>
        <v>0</v>
      </c>
      <c r="CM25" s="159">
        <f>'Raw Data'!CM25</f>
        <v>0</v>
      </c>
      <c r="CN25" s="159">
        <f>'Raw Data'!CN25</f>
        <v>0</v>
      </c>
      <c r="CO25" s="159">
        <f>'Raw Data'!CO25</f>
        <v>0</v>
      </c>
      <c r="CP25" s="159">
        <f>'Raw Data'!CP25</f>
        <v>0</v>
      </c>
      <c r="CQ25" s="159">
        <f>'Raw Data'!CQ25</f>
        <v>0</v>
      </c>
      <c r="CR25" s="159">
        <f>'Raw Data'!CR25</f>
        <v>0</v>
      </c>
      <c r="CS25" s="159">
        <f>'Raw Data'!CS25</f>
        <v>0</v>
      </c>
    </row>
    <row r="26" spans="1:97" ht="12.75">
      <c r="A26" s="154">
        <v>25</v>
      </c>
      <c r="B26" s="159">
        <f>'Raw Data'!B26</f>
        <v>0</v>
      </c>
      <c r="C26" s="159">
        <f>'Raw Data'!C26</f>
        <v>0</v>
      </c>
      <c r="D26" s="159">
        <f>'Raw Data'!D26</f>
        <v>0</v>
      </c>
      <c r="E26" s="159">
        <f>'Raw Data'!E26</f>
        <v>0</v>
      </c>
      <c r="F26" s="159">
        <f>'Raw Data'!F26</f>
        <v>0</v>
      </c>
      <c r="G26" s="159">
        <f>'Raw Data'!G26</f>
        <v>0</v>
      </c>
      <c r="H26" s="159">
        <f>'Raw Data'!H26</f>
        <v>0</v>
      </c>
      <c r="I26" s="159">
        <f>'Raw Data'!I26</f>
        <v>0</v>
      </c>
      <c r="J26" s="159">
        <f>'Raw Data'!J26</f>
        <v>0</v>
      </c>
      <c r="K26" s="159">
        <f>'Raw Data'!K26</f>
        <v>0</v>
      </c>
      <c r="L26" s="159">
        <f>'Raw Data'!L26</f>
        <v>0</v>
      </c>
      <c r="M26" s="159">
        <f>'Raw Data'!M26</f>
        <v>0</v>
      </c>
      <c r="N26" s="159">
        <f>'Raw Data'!N26</f>
        <v>0</v>
      </c>
      <c r="O26" s="159">
        <f>'Raw Data'!O26</f>
        <v>0</v>
      </c>
      <c r="P26" s="159">
        <f>'Raw Data'!P26</f>
        <v>0</v>
      </c>
      <c r="Q26" s="159">
        <f>'Raw Data'!Q26</f>
        <v>0</v>
      </c>
      <c r="R26" s="159">
        <f>'Raw Data'!R26</f>
        <v>0</v>
      </c>
      <c r="S26" s="159">
        <f>'Raw Data'!S26</f>
        <v>0</v>
      </c>
      <c r="T26" s="159">
        <f>'Raw Data'!T26</f>
        <v>0</v>
      </c>
      <c r="U26" s="159">
        <f>'Raw Data'!U26</f>
        <v>0</v>
      </c>
      <c r="V26" s="159">
        <f>'Raw Data'!V26</f>
        <v>0</v>
      </c>
      <c r="W26" s="159">
        <f>'Raw Data'!W26</f>
        <v>0</v>
      </c>
      <c r="X26" s="159">
        <f>'Raw Data'!X26</f>
        <v>0</v>
      </c>
      <c r="Y26" s="159">
        <f>'Raw Data'!Y26</f>
        <v>0</v>
      </c>
      <c r="Z26" s="159">
        <f>'Raw Data'!Z26</f>
        <v>0</v>
      </c>
      <c r="AA26" s="159">
        <f>'Raw Data'!AA26</f>
        <v>0</v>
      </c>
      <c r="AB26" s="159">
        <f>'Raw Data'!AB26</f>
        <v>0</v>
      </c>
      <c r="AC26" s="159">
        <f>'Raw Data'!AC26</f>
        <v>0</v>
      </c>
      <c r="AD26" s="159">
        <f>'Raw Data'!AD26</f>
        <v>0</v>
      </c>
      <c r="AE26" s="159">
        <f>'Raw Data'!AE26</f>
        <v>0</v>
      </c>
      <c r="AF26" s="159">
        <f>'Raw Data'!AF26</f>
        <v>0</v>
      </c>
      <c r="AG26" s="159">
        <f>'Raw Data'!AG26</f>
        <v>0</v>
      </c>
      <c r="AH26" s="159">
        <f>'Raw Data'!AH26</f>
        <v>0</v>
      </c>
      <c r="AI26" s="159">
        <f>'Raw Data'!AI26</f>
        <v>0</v>
      </c>
      <c r="AJ26" s="159">
        <f>'Raw Data'!AJ26</f>
        <v>0</v>
      </c>
      <c r="AK26" s="159">
        <f>'Raw Data'!AK26</f>
        <v>0</v>
      </c>
      <c r="AL26" s="159">
        <f>'Raw Data'!AL26</f>
        <v>0</v>
      </c>
      <c r="AM26" s="159">
        <f>'Raw Data'!AM26</f>
        <v>0</v>
      </c>
      <c r="AN26" s="159">
        <f>'Raw Data'!AN26</f>
        <v>0</v>
      </c>
      <c r="AO26" s="159">
        <f>'Raw Data'!AO26</f>
        <v>0</v>
      </c>
      <c r="AP26" s="159">
        <f>'Raw Data'!AP26</f>
        <v>0</v>
      </c>
      <c r="AQ26" s="159">
        <f>'Raw Data'!AQ26</f>
        <v>0</v>
      </c>
      <c r="AR26" s="159">
        <f>'Raw Data'!AR26</f>
        <v>0</v>
      </c>
      <c r="AS26" s="159">
        <f>'Raw Data'!AS26</f>
        <v>0</v>
      </c>
      <c r="AT26" s="159">
        <f>'Raw Data'!AT26</f>
        <v>0</v>
      </c>
      <c r="AU26" s="159">
        <f>'Raw Data'!AU26</f>
        <v>0</v>
      </c>
      <c r="AV26" s="159">
        <f>'Raw Data'!AV26</f>
        <v>0</v>
      </c>
      <c r="AW26" s="159">
        <f>'Raw Data'!AW26</f>
        <v>0</v>
      </c>
      <c r="AX26" s="159">
        <f>'Raw Data'!AX26</f>
        <v>0</v>
      </c>
      <c r="AY26" s="159">
        <f>'Raw Data'!AY26</f>
        <v>0</v>
      </c>
      <c r="AZ26" s="159">
        <f>'Raw Data'!AZ26</f>
        <v>0</v>
      </c>
      <c r="BA26" s="159">
        <f>'Raw Data'!BA26</f>
        <v>0</v>
      </c>
      <c r="BB26" s="159">
        <f>'Raw Data'!BB26</f>
        <v>0</v>
      </c>
      <c r="BC26" s="159">
        <f>'Raw Data'!BC26</f>
        <v>0</v>
      </c>
      <c r="BD26" s="159">
        <f>'Raw Data'!BD26</f>
        <v>0</v>
      </c>
      <c r="BE26" s="159">
        <f>'Raw Data'!BE26</f>
        <v>0</v>
      </c>
      <c r="BF26" s="159">
        <f>'Raw Data'!BF26</f>
        <v>0</v>
      </c>
      <c r="BG26" s="159">
        <f>'Raw Data'!BG26</f>
        <v>0</v>
      </c>
      <c r="BH26" s="159">
        <f>'Raw Data'!BH26</f>
        <v>0</v>
      </c>
      <c r="BI26" s="159">
        <f>'Raw Data'!BI26</f>
        <v>0</v>
      </c>
      <c r="BJ26" s="159">
        <f>'Raw Data'!BJ26</f>
        <v>0</v>
      </c>
      <c r="BK26" s="159">
        <f>'Raw Data'!BK26</f>
        <v>0</v>
      </c>
      <c r="BL26" s="159">
        <f>'Raw Data'!BL26</f>
        <v>0</v>
      </c>
      <c r="BM26" s="159">
        <f>'Raw Data'!BM26</f>
        <v>0</v>
      </c>
      <c r="BN26" s="159">
        <f>'Raw Data'!BN26</f>
        <v>0</v>
      </c>
      <c r="BO26" s="159">
        <f>'Raw Data'!BO26</f>
        <v>0</v>
      </c>
      <c r="BP26" s="159">
        <f>'Raw Data'!BP26</f>
        <v>0</v>
      </c>
      <c r="BQ26" s="159">
        <f>'Raw Data'!BQ26</f>
        <v>0</v>
      </c>
      <c r="BR26" s="159">
        <f>'Raw Data'!BR26</f>
        <v>0</v>
      </c>
      <c r="BS26" s="159">
        <f>'Raw Data'!BS26</f>
        <v>0</v>
      </c>
      <c r="BT26" s="159">
        <f>'Raw Data'!BT26</f>
        <v>0</v>
      </c>
      <c r="BU26" s="159">
        <f>'Raw Data'!BU26</f>
        <v>0</v>
      </c>
      <c r="BV26" s="159">
        <f>'Raw Data'!BV26</f>
        <v>0</v>
      </c>
      <c r="BW26" s="159">
        <f>'Raw Data'!BW26</f>
        <v>0</v>
      </c>
      <c r="BX26" s="159">
        <f>'Raw Data'!BX26</f>
        <v>0</v>
      </c>
      <c r="BY26" s="159">
        <f>'Raw Data'!BY26</f>
        <v>0</v>
      </c>
      <c r="BZ26" s="159">
        <f>'Raw Data'!BZ26</f>
        <v>0</v>
      </c>
      <c r="CA26" s="159">
        <f>'Raw Data'!CA26</f>
        <v>0</v>
      </c>
      <c r="CB26" s="159">
        <f>'Raw Data'!CB26</f>
        <v>0</v>
      </c>
      <c r="CC26" s="159">
        <f>'Raw Data'!CC26</f>
        <v>0</v>
      </c>
      <c r="CD26" s="159">
        <f>'Raw Data'!CD26</f>
        <v>0</v>
      </c>
      <c r="CE26" s="159">
        <f>'Raw Data'!CE26</f>
        <v>0</v>
      </c>
      <c r="CF26" s="159">
        <f>'Raw Data'!CF26</f>
        <v>0</v>
      </c>
      <c r="CG26" s="159">
        <f>'Raw Data'!CG26</f>
        <v>0</v>
      </c>
      <c r="CH26" s="159">
        <f>'Raw Data'!CH26</f>
        <v>0</v>
      </c>
      <c r="CI26" s="159">
        <f>'Raw Data'!CI26</f>
        <v>0</v>
      </c>
      <c r="CJ26" s="159">
        <f>'Raw Data'!CJ26</f>
        <v>0</v>
      </c>
      <c r="CK26" s="159">
        <f>'Raw Data'!CK26</f>
        <v>0</v>
      </c>
      <c r="CL26" s="159">
        <f>'Raw Data'!CL26</f>
        <v>0</v>
      </c>
      <c r="CM26" s="159">
        <f>'Raw Data'!CM26</f>
        <v>0</v>
      </c>
      <c r="CN26" s="159">
        <f>'Raw Data'!CN26</f>
        <v>0</v>
      </c>
      <c r="CO26" s="159">
        <f>'Raw Data'!CO26</f>
        <v>0</v>
      </c>
      <c r="CP26" s="159">
        <f>'Raw Data'!CP26</f>
        <v>0</v>
      </c>
      <c r="CQ26" s="159">
        <f>'Raw Data'!CQ26</f>
        <v>0</v>
      </c>
      <c r="CR26" s="159">
        <f>'Raw Data'!CR26</f>
        <v>0</v>
      </c>
      <c r="CS26" s="159">
        <f>'Raw Data'!CS26</f>
        <v>0</v>
      </c>
    </row>
    <row r="27" spans="1:97" ht="12.75">
      <c r="A27" s="154">
        <v>26</v>
      </c>
      <c r="B27" s="159">
        <f>'Raw Data'!B27</f>
        <v>0</v>
      </c>
      <c r="C27" s="159">
        <f>'Raw Data'!C27</f>
        <v>0</v>
      </c>
      <c r="D27" s="159">
        <f>'Raw Data'!D27</f>
        <v>0</v>
      </c>
      <c r="E27" s="159">
        <f>'Raw Data'!E27</f>
        <v>0</v>
      </c>
      <c r="F27" s="159">
        <f>'Raw Data'!F27</f>
        <v>0</v>
      </c>
      <c r="G27" s="159">
        <f>'Raw Data'!G27</f>
        <v>0</v>
      </c>
      <c r="H27" s="159">
        <f>'Raw Data'!H27</f>
        <v>0</v>
      </c>
      <c r="I27" s="159">
        <f>'Raw Data'!I27</f>
        <v>0</v>
      </c>
      <c r="J27" s="159">
        <f>'Raw Data'!J27</f>
        <v>0</v>
      </c>
      <c r="K27" s="159">
        <f>'Raw Data'!K27</f>
        <v>0</v>
      </c>
      <c r="L27" s="159">
        <f>'Raw Data'!L27</f>
        <v>0</v>
      </c>
      <c r="M27" s="159">
        <f>'Raw Data'!M27</f>
        <v>0</v>
      </c>
      <c r="N27" s="159">
        <f>'Raw Data'!N27</f>
        <v>0</v>
      </c>
      <c r="O27" s="159">
        <f>'Raw Data'!O27</f>
        <v>0</v>
      </c>
      <c r="P27" s="159">
        <f>'Raw Data'!P27</f>
        <v>0</v>
      </c>
      <c r="Q27" s="159">
        <f>'Raw Data'!Q27</f>
        <v>0</v>
      </c>
      <c r="R27" s="159">
        <f>'Raw Data'!R27</f>
        <v>0</v>
      </c>
      <c r="S27" s="159">
        <f>'Raw Data'!S27</f>
        <v>0</v>
      </c>
      <c r="T27" s="159">
        <f>'Raw Data'!T27</f>
        <v>0</v>
      </c>
      <c r="U27" s="159">
        <f>'Raw Data'!U27</f>
        <v>0</v>
      </c>
      <c r="V27" s="159">
        <f>'Raw Data'!V27</f>
        <v>0</v>
      </c>
      <c r="W27" s="159">
        <f>'Raw Data'!W27</f>
        <v>0</v>
      </c>
      <c r="X27" s="159">
        <f>'Raw Data'!X27</f>
        <v>0</v>
      </c>
      <c r="Y27" s="159">
        <f>'Raw Data'!Y27</f>
        <v>0</v>
      </c>
      <c r="Z27" s="159">
        <f>'Raw Data'!Z27</f>
        <v>0</v>
      </c>
      <c r="AA27" s="159">
        <f>'Raw Data'!AA27</f>
        <v>0</v>
      </c>
      <c r="AB27" s="159">
        <f>'Raw Data'!AB27</f>
        <v>0</v>
      </c>
      <c r="AC27" s="159">
        <f>'Raw Data'!AC27</f>
        <v>0</v>
      </c>
      <c r="AD27" s="159">
        <f>'Raw Data'!AD27</f>
        <v>0</v>
      </c>
      <c r="AE27" s="159">
        <f>'Raw Data'!AE27</f>
        <v>0</v>
      </c>
      <c r="AF27" s="159">
        <f>'Raw Data'!AF27</f>
        <v>0</v>
      </c>
      <c r="AG27" s="159">
        <f>'Raw Data'!AG27</f>
        <v>0</v>
      </c>
      <c r="AH27" s="159">
        <f>'Raw Data'!AH27</f>
        <v>0</v>
      </c>
      <c r="AI27" s="159">
        <f>'Raw Data'!AI27</f>
        <v>0</v>
      </c>
      <c r="AJ27" s="159">
        <f>'Raw Data'!AJ27</f>
        <v>0</v>
      </c>
      <c r="AK27" s="159">
        <f>'Raw Data'!AK27</f>
        <v>0</v>
      </c>
      <c r="AL27" s="159">
        <f>'Raw Data'!AL27</f>
        <v>0</v>
      </c>
      <c r="AM27" s="159">
        <f>'Raw Data'!AM27</f>
        <v>0</v>
      </c>
      <c r="AN27" s="159">
        <f>'Raw Data'!AN27</f>
        <v>0</v>
      </c>
      <c r="AO27" s="159">
        <f>'Raw Data'!AO27</f>
        <v>0</v>
      </c>
      <c r="AP27" s="159">
        <f>'Raw Data'!AP27</f>
        <v>0</v>
      </c>
      <c r="AQ27" s="159">
        <f>'Raw Data'!AQ27</f>
        <v>0</v>
      </c>
      <c r="AR27" s="159">
        <f>'Raw Data'!AR27</f>
        <v>0</v>
      </c>
      <c r="AS27" s="159">
        <f>'Raw Data'!AS27</f>
        <v>0</v>
      </c>
      <c r="AT27" s="159">
        <f>'Raw Data'!AT27</f>
        <v>0</v>
      </c>
      <c r="AU27" s="159">
        <f>'Raw Data'!AU27</f>
        <v>0</v>
      </c>
      <c r="AV27" s="159">
        <f>'Raw Data'!AV27</f>
        <v>0</v>
      </c>
      <c r="AW27" s="159">
        <f>'Raw Data'!AW27</f>
        <v>0</v>
      </c>
      <c r="AX27" s="159">
        <f>'Raw Data'!AX27</f>
        <v>0</v>
      </c>
      <c r="AY27" s="159">
        <f>'Raw Data'!AY27</f>
        <v>0</v>
      </c>
      <c r="AZ27" s="159">
        <f>'Raw Data'!AZ27</f>
        <v>0</v>
      </c>
      <c r="BA27" s="159">
        <f>'Raw Data'!BA27</f>
        <v>0</v>
      </c>
      <c r="BB27" s="159">
        <f>'Raw Data'!BB27</f>
        <v>0</v>
      </c>
      <c r="BC27" s="159">
        <f>'Raw Data'!BC27</f>
        <v>0</v>
      </c>
      <c r="BD27" s="159">
        <f>'Raw Data'!BD27</f>
        <v>0</v>
      </c>
      <c r="BE27" s="159">
        <f>'Raw Data'!BE27</f>
        <v>0</v>
      </c>
      <c r="BF27" s="159">
        <f>'Raw Data'!BF27</f>
        <v>0</v>
      </c>
      <c r="BG27" s="159">
        <f>'Raw Data'!BG27</f>
        <v>0</v>
      </c>
      <c r="BH27" s="159">
        <f>'Raw Data'!BH27</f>
        <v>0</v>
      </c>
      <c r="BI27" s="159">
        <f>'Raw Data'!BI27</f>
        <v>0</v>
      </c>
      <c r="BJ27" s="159">
        <f>'Raw Data'!BJ27</f>
        <v>0</v>
      </c>
      <c r="BK27" s="159">
        <f>'Raw Data'!BK27</f>
        <v>0</v>
      </c>
      <c r="BL27" s="159">
        <f>'Raw Data'!BL27</f>
        <v>0</v>
      </c>
      <c r="BM27" s="159">
        <f>'Raw Data'!BM27</f>
        <v>0</v>
      </c>
      <c r="BN27" s="159">
        <f>'Raw Data'!BN27</f>
        <v>0</v>
      </c>
      <c r="BO27" s="159">
        <f>'Raw Data'!BO27</f>
        <v>0</v>
      </c>
      <c r="BP27" s="159">
        <f>'Raw Data'!BP27</f>
        <v>0</v>
      </c>
      <c r="BQ27" s="159">
        <f>'Raw Data'!BQ27</f>
        <v>0</v>
      </c>
      <c r="BR27" s="159">
        <f>'Raw Data'!BR27</f>
        <v>0</v>
      </c>
      <c r="BS27" s="159">
        <f>'Raw Data'!BS27</f>
        <v>0</v>
      </c>
      <c r="BT27" s="159">
        <f>'Raw Data'!BT27</f>
        <v>0</v>
      </c>
      <c r="BU27" s="159">
        <f>'Raw Data'!BU27</f>
        <v>0</v>
      </c>
      <c r="BV27" s="159">
        <f>'Raw Data'!BV27</f>
        <v>0</v>
      </c>
      <c r="BW27" s="159">
        <f>'Raw Data'!BW27</f>
        <v>0</v>
      </c>
      <c r="BX27" s="159">
        <f>'Raw Data'!BX27</f>
        <v>0</v>
      </c>
      <c r="BY27" s="159">
        <f>'Raw Data'!BY27</f>
        <v>0</v>
      </c>
      <c r="BZ27" s="159">
        <f>'Raw Data'!BZ27</f>
        <v>0</v>
      </c>
      <c r="CA27" s="159">
        <f>'Raw Data'!CA27</f>
        <v>0</v>
      </c>
      <c r="CB27" s="159">
        <f>'Raw Data'!CB27</f>
        <v>0</v>
      </c>
      <c r="CC27" s="159">
        <f>'Raw Data'!CC27</f>
        <v>0</v>
      </c>
      <c r="CD27" s="159">
        <f>'Raw Data'!CD27</f>
        <v>0</v>
      </c>
      <c r="CE27" s="159">
        <f>'Raw Data'!CE27</f>
        <v>0</v>
      </c>
      <c r="CF27" s="159">
        <f>'Raw Data'!CF27</f>
        <v>0</v>
      </c>
      <c r="CG27" s="159">
        <f>'Raw Data'!CG27</f>
        <v>0</v>
      </c>
      <c r="CH27" s="159">
        <f>'Raw Data'!CH27</f>
        <v>0</v>
      </c>
      <c r="CI27" s="159">
        <f>'Raw Data'!CI27</f>
        <v>0</v>
      </c>
      <c r="CJ27" s="159">
        <f>'Raw Data'!CJ27</f>
        <v>0</v>
      </c>
      <c r="CK27" s="159">
        <f>'Raw Data'!CK27</f>
        <v>0</v>
      </c>
      <c r="CL27" s="159">
        <f>'Raw Data'!CL27</f>
        <v>0</v>
      </c>
      <c r="CM27" s="159">
        <f>'Raw Data'!CM27</f>
        <v>0</v>
      </c>
      <c r="CN27" s="159">
        <f>'Raw Data'!CN27</f>
        <v>0</v>
      </c>
      <c r="CO27" s="159">
        <f>'Raw Data'!CO27</f>
        <v>0</v>
      </c>
      <c r="CP27" s="159">
        <f>'Raw Data'!CP27</f>
        <v>0</v>
      </c>
      <c r="CQ27" s="159">
        <f>'Raw Data'!CQ27</f>
        <v>0</v>
      </c>
      <c r="CR27" s="159">
        <f>'Raw Data'!CR27</f>
        <v>0</v>
      </c>
      <c r="CS27" s="159">
        <f>'Raw Data'!CS27</f>
        <v>0</v>
      </c>
    </row>
    <row r="28" spans="1:97" ht="12.75">
      <c r="A28" s="154">
        <v>27</v>
      </c>
      <c r="B28" s="159">
        <f>'Raw Data'!B28</f>
        <v>0</v>
      </c>
      <c r="C28" s="159">
        <f>'Raw Data'!C28</f>
        <v>0</v>
      </c>
      <c r="D28" s="159">
        <f>'Raw Data'!D28</f>
        <v>0</v>
      </c>
      <c r="E28" s="159">
        <f>'Raw Data'!E28</f>
        <v>0</v>
      </c>
      <c r="F28" s="159">
        <f>'Raw Data'!F28</f>
        <v>0</v>
      </c>
      <c r="G28" s="159">
        <f>'Raw Data'!G28</f>
        <v>0</v>
      </c>
      <c r="H28" s="159">
        <f>'Raw Data'!H28</f>
        <v>0</v>
      </c>
      <c r="I28" s="159">
        <f>'Raw Data'!I28</f>
        <v>0</v>
      </c>
      <c r="J28" s="159">
        <f>'Raw Data'!J28</f>
        <v>0</v>
      </c>
      <c r="K28" s="159">
        <f>'Raw Data'!K28</f>
        <v>0</v>
      </c>
      <c r="L28" s="159">
        <f>'Raw Data'!L28</f>
        <v>0</v>
      </c>
      <c r="M28" s="159">
        <f>'Raw Data'!M28</f>
        <v>0</v>
      </c>
      <c r="N28" s="159">
        <f>'Raw Data'!N28</f>
        <v>0</v>
      </c>
      <c r="O28" s="159">
        <f>'Raw Data'!O28</f>
        <v>0</v>
      </c>
      <c r="P28" s="159">
        <f>'Raw Data'!P28</f>
        <v>0</v>
      </c>
      <c r="Q28" s="159">
        <f>'Raw Data'!Q28</f>
        <v>0</v>
      </c>
      <c r="R28" s="159">
        <f>'Raw Data'!R28</f>
        <v>0</v>
      </c>
      <c r="S28" s="159">
        <f>'Raw Data'!S28</f>
        <v>0</v>
      </c>
      <c r="T28" s="159">
        <f>'Raw Data'!T28</f>
        <v>0</v>
      </c>
      <c r="U28" s="159">
        <f>'Raw Data'!U28</f>
        <v>0</v>
      </c>
      <c r="V28" s="159">
        <f>'Raw Data'!V28</f>
        <v>0</v>
      </c>
      <c r="W28" s="159">
        <f>'Raw Data'!W28</f>
        <v>0</v>
      </c>
      <c r="X28" s="159">
        <f>'Raw Data'!X28</f>
        <v>0</v>
      </c>
      <c r="Y28" s="159">
        <f>'Raw Data'!Y28</f>
        <v>0</v>
      </c>
      <c r="Z28" s="159">
        <f>'Raw Data'!Z28</f>
        <v>0</v>
      </c>
      <c r="AA28" s="159">
        <f>'Raw Data'!AA28</f>
        <v>0</v>
      </c>
      <c r="AB28" s="159">
        <f>'Raw Data'!AB28</f>
        <v>0</v>
      </c>
      <c r="AC28" s="159">
        <f>'Raw Data'!AC28</f>
        <v>0</v>
      </c>
      <c r="AD28" s="159">
        <f>'Raw Data'!AD28</f>
        <v>0</v>
      </c>
      <c r="AE28" s="159">
        <f>'Raw Data'!AE28</f>
        <v>0</v>
      </c>
      <c r="AF28" s="159">
        <f>'Raw Data'!AF28</f>
        <v>0</v>
      </c>
      <c r="AG28" s="159">
        <f>'Raw Data'!AG28</f>
        <v>0</v>
      </c>
      <c r="AH28" s="159">
        <f>'Raw Data'!AH28</f>
        <v>0</v>
      </c>
      <c r="AI28" s="159">
        <f>'Raw Data'!AI28</f>
        <v>0</v>
      </c>
      <c r="AJ28" s="159">
        <f>'Raw Data'!AJ28</f>
        <v>0</v>
      </c>
      <c r="AK28" s="159">
        <f>'Raw Data'!AK28</f>
        <v>0</v>
      </c>
      <c r="AL28" s="159">
        <f>'Raw Data'!AL28</f>
        <v>0</v>
      </c>
      <c r="AM28" s="159">
        <f>'Raw Data'!AM28</f>
        <v>0</v>
      </c>
      <c r="AN28" s="159">
        <f>'Raw Data'!AN28</f>
        <v>0</v>
      </c>
      <c r="AO28" s="159">
        <f>'Raw Data'!AO28</f>
        <v>0</v>
      </c>
      <c r="AP28" s="159">
        <f>'Raw Data'!AP28</f>
        <v>0</v>
      </c>
      <c r="AQ28" s="159">
        <f>'Raw Data'!AQ28</f>
        <v>0</v>
      </c>
      <c r="AR28" s="159">
        <f>'Raw Data'!AR28</f>
        <v>0</v>
      </c>
      <c r="AS28" s="159">
        <f>'Raw Data'!AS28</f>
        <v>0</v>
      </c>
      <c r="AT28" s="159">
        <f>'Raw Data'!AT28</f>
        <v>0</v>
      </c>
      <c r="AU28" s="159">
        <f>'Raw Data'!AU28</f>
        <v>0</v>
      </c>
      <c r="AV28" s="159">
        <f>'Raw Data'!AV28</f>
        <v>0</v>
      </c>
      <c r="AW28" s="159">
        <f>'Raw Data'!AW28</f>
        <v>0</v>
      </c>
      <c r="AX28" s="159">
        <f>'Raw Data'!AX28</f>
        <v>0</v>
      </c>
      <c r="AY28" s="159">
        <f>'Raw Data'!AY28</f>
        <v>0</v>
      </c>
      <c r="AZ28" s="159">
        <f>'Raw Data'!AZ28</f>
        <v>0</v>
      </c>
      <c r="BA28" s="159">
        <f>'Raw Data'!BA28</f>
        <v>0</v>
      </c>
      <c r="BB28" s="159">
        <f>'Raw Data'!BB28</f>
        <v>0</v>
      </c>
      <c r="BC28" s="159">
        <f>'Raw Data'!BC28</f>
        <v>0</v>
      </c>
      <c r="BD28" s="159">
        <f>'Raw Data'!BD28</f>
        <v>0</v>
      </c>
      <c r="BE28" s="159">
        <f>'Raw Data'!BE28</f>
        <v>0</v>
      </c>
      <c r="BF28" s="159">
        <f>'Raw Data'!BF28</f>
        <v>0</v>
      </c>
      <c r="BG28" s="159">
        <f>'Raw Data'!BG28</f>
        <v>0</v>
      </c>
      <c r="BH28" s="159">
        <f>'Raw Data'!BH28</f>
        <v>0</v>
      </c>
      <c r="BI28" s="159">
        <f>'Raw Data'!BI28</f>
        <v>0</v>
      </c>
      <c r="BJ28" s="159">
        <f>'Raw Data'!BJ28</f>
        <v>0</v>
      </c>
      <c r="BK28" s="159">
        <f>'Raw Data'!BK28</f>
        <v>0</v>
      </c>
      <c r="BL28" s="159">
        <f>'Raw Data'!BL28</f>
        <v>0</v>
      </c>
      <c r="BM28" s="159">
        <f>'Raw Data'!BM28</f>
        <v>0</v>
      </c>
      <c r="BN28" s="159">
        <f>'Raw Data'!BN28</f>
        <v>0</v>
      </c>
      <c r="BO28" s="159">
        <f>'Raw Data'!BO28</f>
        <v>0</v>
      </c>
      <c r="BP28" s="159">
        <f>'Raw Data'!BP28</f>
        <v>0</v>
      </c>
      <c r="BQ28" s="159">
        <f>'Raw Data'!BQ28</f>
        <v>0</v>
      </c>
      <c r="BR28" s="159">
        <f>'Raw Data'!BR28</f>
        <v>0</v>
      </c>
      <c r="BS28" s="159">
        <f>'Raw Data'!BS28</f>
        <v>0</v>
      </c>
      <c r="BT28" s="159">
        <f>'Raw Data'!BT28</f>
        <v>0</v>
      </c>
      <c r="BU28" s="159">
        <f>'Raw Data'!BU28</f>
        <v>0</v>
      </c>
      <c r="BV28" s="159">
        <f>'Raw Data'!BV28</f>
        <v>0</v>
      </c>
      <c r="BW28" s="159">
        <f>'Raw Data'!BW28</f>
        <v>0</v>
      </c>
      <c r="BX28" s="159">
        <f>'Raw Data'!BX28</f>
        <v>0</v>
      </c>
      <c r="BY28" s="159">
        <f>'Raw Data'!BY28</f>
        <v>0</v>
      </c>
      <c r="BZ28" s="159">
        <f>'Raw Data'!BZ28</f>
        <v>0</v>
      </c>
      <c r="CA28" s="159">
        <f>'Raw Data'!CA28</f>
        <v>0</v>
      </c>
      <c r="CB28" s="159">
        <f>'Raw Data'!CB28</f>
        <v>0</v>
      </c>
      <c r="CC28" s="159">
        <f>'Raw Data'!CC28</f>
        <v>0</v>
      </c>
      <c r="CD28" s="159">
        <f>'Raw Data'!CD28</f>
        <v>0</v>
      </c>
      <c r="CE28" s="159">
        <f>'Raw Data'!CE28</f>
        <v>0</v>
      </c>
      <c r="CF28" s="159">
        <f>'Raw Data'!CF28</f>
        <v>0</v>
      </c>
      <c r="CG28" s="159">
        <f>'Raw Data'!CG28</f>
        <v>0</v>
      </c>
      <c r="CH28" s="159">
        <f>'Raw Data'!CH28</f>
        <v>0</v>
      </c>
      <c r="CI28" s="159">
        <f>'Raw Data'!CI28</f>
        <v>0</v>
      </c>
      <c r="CJ28" s="159">
        <f>'Raw Data'!CJ28</f>
        <v>0</v>
      </c>
      <c r="CK28" s="159">
        <f>'Raw Data'!CK28</f>
        <v>0</v>
      </c>
      <c r="CL28" s="159">
        <f>'Raw Data'!CL28</f>
        <v>0</v>
      </c>
      <c r="CM28" s="159">
        <f>'Raw Data'!CM28</f>
        <v>0</v>
      </c>
      <c r="CN28" s="159">
        <f>'Raw Data'!CN28</f>
        <v>0</v>
      </c>
      <c r="CO28" s="159">
        <f>'Raw Data'!CO28</f>
        <v>0</v>
      </c>
      <c r="CP28" s="159">
        <f>'Raw Data'!CP28</f>
        <v>0</v>
      </c>
      <c r="CQ28" s="159">
        <f>'Raw Data'!CQ28</f>
        <v>0</v>
      </c>
      <c r="CR28" s="159">
        <f>'Raw Data'!CR28</f>
        <v>0</v>
      </c>
      <c r="CS28" s="159">
        <f>'Raw Data'!CS28</f>
        <v>0</v>
      </c>
    </row>
    <row r="29" spans="1:97" ht="12.75">
      <c r="A29" s="154">
        <v>28</v>
      </c>
      <c r="B29" s="159">
        <f>'Raw Data'!B29</f>
        <v>0</v>
      </c>
      <c r="C29" s="159">
        <f>'Raw Data'!C29</f>
        <v>0</v>
      </c>
      <c r="D29" s="159">
        <f>'Raw Data'!D29</f>
        <v>0</v>
      </c>
      <c r="E29" s="159">
        <f>'Raw Data'!E29</f>
        <v>0</v>
      </c>
      <c r="F29" s="159">
        <f>'Raw Data'!F29</f>
        <v>0</v>
      </c>
      <c r="G29" s="159">
        <f>'Raw Data'!G29</f>
        <v>0</v>
      </c>
      <c r="H29" s="159">
        <f>'Raw Data'!H29</f>
        <v>0</v>
      </c>
      <c r="I29" s="159">
        <f>'Raw Data'!I29</f>
        <v>0</v>
      </c>
      <c r="J29" s="159">
        <f>'Raw Data'!J29</f>
        <v>0</v>
      </c>
      <c r="K29" s="159">
        <f>'Raw Data'!K29</f>
        <v>0</v>
      </c>
      <c r="L29" s="159">
        <f>'Raw Data'!L29</f>
        <v>0</v>
      </c>
      <c r="M29" s="159">
        <f>'Raw Data'!M29</f>
        <v>0</v>
      </c>
      <c r="N29" s="159">
        <f>'Raw Data'!N29</f>
        <v>0</v>
      </c>
      <c r="O29" s="159">
        <f>'Raw Data'!O29</f>
        <v>0</v>
      </c>
      <c r="P29" s="159">
        <f>'Raw Data'!P29</f>
        <v>0</v>
      </c>
      <c r="Q29" s="159">
        <f>'Raw Data'!Q29</f>
        <v>0</v>
      </c>
      <c r="R29" s="159">
        <f>'Raw Data'!R29</f>
        <v>0</v>
      </c>
      <c r="S29" s="159">
        <f>'Raw Data'!S29</f>
        <v>0</v>
      </c>
      <c r="T29" s="159">
        <f>'Raw Data'!T29</f>
        <v>0</v>
      </c>
      <c r="U29" s="159">
        <f>'Raw Data'!U29</f>
        <v>0</v>
      </c>
      <c r="V29" s="159">
        <f>'Raw Data'!V29</f>
        <v>0</v>
      </c>
      <c r="W29" s="159">
        <f>'Raw Data'!W29</f>
        <v>0</v>
      </c>
      <c r="X29" s="159">
        <f>'Raw Data'!X29</f>
        <v>0</v>
      </c>
      <c r="Y29" s="159">
        <f>'Raw Data'!Y29</f>
        <v>0</v>
      </c>
      <c r="Z29" s="159">
        <f>'Raw Data'!Z29</f>
        <v>0</v>
      </c>
      <c r="AA29" s="159">
        <f>'Raw Data'!AA29</f>
        <v>0</v>
      </c>
      <c r="AB29" s="159">
        <f>'Raw Data'!AB29</f>
        <v>0</v>
      </c>
      <c r="AC29" s="159">
        <f>'Raw Data'!AC29</f>
        <v>0</v>
      </c>
      <c r="AD29" s="159">
        <f>'Raw Data'!AD29</f>
        <v>0</v>
      </c>
      <c r="AE29" s="159">
        <f>'Raw Data'!AE29</f>
        <v>0</v>
      </c>
      <c r="AF29" s="159">
        <f>'Raw Data'!AF29</f>
        <v>0</v>
      </c>
      <c r="AG29" s="159">
        <f>'Raw Data'!AG29</f>
        <v>0</v>
      </c>
      <c r="AH29" s="159">
        <f>'Raw Data'!AH29</f>
        <v>0</v>
      </c>
      <c r="AI29" s="159">
        <f>'Raw Data'!AI29</f>
        <v>0</v>
      </c>
      <c r="AJ29" s="159">
        <f>'Raw Data'!AJ29</f>
        <v>0</v>
      </c>
      <c r="AK29" s="159">
        <f>'Raw Data'!AK29</f>
        <v>0</v>
      </c>
      <c r="AL29" s="159">
        <f>'Raw Data'!AL29</f>
        <v>0</v>
      </c>
      <c r="AM29" s="159">
        <f>'Raw Data'!AM29</f>
        <v>0</v>
      </c>
      <c r="AN29" s="159">
        <f>'Raw Data'!AN29</f>
        <v>0</v>
      </c>
      <c r="AO29" s="159">
        <f>'Raw Data'!AO29</f>
        <v>0</v>
      </c>
      <c r="AP29" s="159">
        <f>'Raw Data'!AP29</f>
        <v>0</v>
      </c>
      <c r="AQ29" s="159">
        <f>'Raw Data'!AQ29</f>
        <v>0</v>
      </c>
      <c r="AR29" s="159">
        <f>'Raw Data'!AR29</f>
        <v>0</v>
      </c>
      <c r="AS29" s="159">
        <f>'Raw Data'!AS29</f>
        <v>0</v>
      </c>
      <c r="AT29" s="159">
        <f>'Raw Data'!AT29</f>
        <v>0</v>
      </c>
      <c r="AU29" s="159">
        <f>'Raw Data'!AU29</f>
        <v>0</v>
      </c>
      <c r="AV29" s="159">
        <f>'Raw Data'!AV29</f>
        <v>0</v>
      </c>
      <c r="AW29" s="159">
        <f>'Raw Data'!AW29</f>
        <v>0</v>
      </c>
      <c r="AX29" s="159">
        <f>'Raw Data'!AX29</f>
        <v>0</v>
      </c>
      <c r="AY29" s="159">
        <f>'Raw Data'!AY29</f>
        <v>0</v>
      </c>
      <c r="AZ29" s="159">
        <f>'Raw Data'!AZ29</f>
        <v>0</v>
      </c>
      <c r="BA29" s="159">
        <f>'Raw Data'!BA29</f>
        <v>0</v>
      </c>
      <c r="BB29" s="159">
        <f>'Raw Data'!BB29</f>
        <v>0</v>
      </c>
      <c r="BC29" s="159">
        <f>'Raw Data'!BC29</f>
        <v>0</v>
      </c>
      <c r="BD29" s="159">
        <f>'Raw Data'!BD29</f>
        <v>0</v>
      </c>
      <c r="BE29" s="159">
        <f>'Raw Data'!BE29</f>
        <v>0</v>
      </c>
      <c r="BF29" s="159">
        <f>'Raw Data'!BF29</f>
        <v>0</v>
      </c>
      <c r="BG29" s="159">
        <f>'Raw Data'!BG29</f>
        <v>0</v>
      </c>
      <c r="BH29" s="159">
        <f>'Raw Data'!BH29</f>
        <v>0</v>
      </c>
      <c r="BI29" s="159">
        <f>'Raw Data'!BI29</f>
        <v>0</v>
      </c>
      <c r="BJ29" s="159">
        <f>'Raw Data'!BJ29</f>
        <v>0</v>
      </c>
      <c r="BK29" s="159">
        <f>'Raw Data'!BK29</f>
        <v>0</v>
      </c>
      <c r="BL29" s="159">
        <f>'Raw Data'!BL29</f>
        <v>0</v>
      </c>
      <c r="BM29" s="159">
        <f>'Raw Data'!BM29</f>
        <v>0</v>
      </c>
      <c r="BN29" s="159">
        <f>'Raw Data'!BN29</f>
        <v>0</v>
      </c>
      <c r="BO29" s="159">
        <f>'Raw Data'!BO29</f>
        <v>0</v>
      </c>
      <c r="BP29" s="159">
        <f>'Raw Data'!BP29</f>
        <v>0</v>
      </c>
      <c r="BQ29" s="159">
        <f>'Raw Data'!BQ29</f>
        <v>0</v>
      </c>
      <c r="BR29" s="159">
        <f>'Raw Data'!BR29</f>
        <v>0</v>
      </c>
      <c r="BS29" s="159">
        <f>'Raw Data'!BS29</f>
        <v>0</v>
      </c>
      <c r="BT29" s="159">
        <f>'Raw Data'!BT29</f>
        <v>0</v>
      </c>
      <c r="BU29" s="159">
        <f>'Raw Data'!BU29</f>
        <v>0</v>
      </c>
      <c r="BV29" s="159">
        <f>'Raw Data'!BV29</f>
        <v>0</v>
      </c>
      <c r="BW29" s="159">
        <f>'Raw Data'!BW29</f>
        <v>0</v>
      </c>
      <c r="BX29" s="159">
        <f>'Raw Data'!BX29</f>
        <v>0</v>
      </c>
      <c r="BY29" s="159">
        <f>'Raw Data'!BY29</f>
        <v>0</v>
      </c>
      <c r="BZ29" s="159">
        <f>'Raw Data'!BZ29</f>
        <v>0</v>
      </c>
      <c r="CA29" s="159">
        <f>'Raw Data'!CA29</f>
        <v>0</v>
      </c>
      <c r="CB29" s="159">
        <f>'Raw Data'!CB29</f>
        <v>0</v>
      </c>
      <c r="CC29" s="159">
        <f>'Raw Data'!CC29</f>
        <v>0</v>
      </c>
      <c r="CD29" s="159">
        <f>'Raw Data'!CD29</f>
        <v>0</v>
      </c>
      <c r="CE29" s="159">
        <f>'Raw Data'!CE29</f>
        <v>0</v>
      </c>
      <c r="CF29" s="159">
        <f>'Raw Data'!CF29</f>
        <v>0</v>
      </c>
      <c r="CG29" s="159">
        <f>'Raw Data'!CG29</f>
        <v>0</v>
      </c>
      <c r="CH29" s="159">
        <f>'Raw Data'!CH29</f>
        <v>0</v>
      </c>
      <c r="CI29" s="159">
        <f>'Raw Data'!CI29</f>
        <v>0</v>
      </c>
      <c r="CJ29" s="159">
        <f>'Raw Data'!CJ29</f>
        <v>0</v>
      </c>
      <c r="CK29" s="159">
        <f>'Raw Data'!CK29</f>
        <v>0</v>
      </c>
      <c r="CL29" s="159">
        <f>'Raw Data'!CL29</f>
        <v>0</v>
      </c>
      <c r="CM29" s="159">
        <f>'Raw Data'!CM29</f>
        <v>0</v>
      </c>
      <c r="CN29" s="159">
        <f>'Raw Data'!CN29</f>
        <v>0</v>
      </c>
      <c r="CO29" s="159">
        <f>'Raw Data'!CO29</f>
        <v>0</v>
      </c>
      <c r="CP29" s="159">
        <f>'Raw Data'!CP29</f>
        <v>0</v>
      </c>
      <c r="CQ29" s="159">
        <f>'Raw Data'!CQ29</f>
        <v>0</v>
      </c>
      <c r="CR29" s="159">
        <f>'Raw Data'!CR29</f>
        <v>0</v>
      </c>
      <c r="CS29" s="159">
        <f>'Raw Data'!CS29</f>
        <v>0</v>
      </c>
    </row>
    <row r="30" spans="1:97" ht="12.75">
      <c r="A30" s="154">
        <v>29</v>
      </c>
      <c r="B30" s="159">
        <f>'Raw Data'!B30</f>
        <v>0</v>
      </c>
      <c r="C30" s="159">
        <f>'Raw Data'!C30</f>
        <v>0</v>
      </c>
      <c r="D30" s="159">
        <f>'Raw Data'!D30</f>
        <v>0</v>
      </c>
      <c r="E30" s="159">
        <f>'Raw Data'!E30</f>
        <v>0</v>
      </c>
      <c r="F30" s="159">
        <f>'Raw Data'!F30</f>
        <v>0</v>
      </c>
      <c r="G30" s="159">
        <f>'Raw Data'!G30</f>
        <v>0</v>
      </c>
      <c r="H30" s="159">
        <f>'Raw Data'!H30</f>
        <v>0</v>
      </c>
      <c r="I30" s="159">
        <f>'Raw Data'!I30</f>
        <v>0</v>
      </c>
      <c r="J30" s="159">
        <f>'Raw Data'!J30</f>
        <v>0</v>
      </c>
      <c r="K30" s="159">
        <f>'Raw Data'!K30</f>
        <v>0</v>
      </c>
      <c r="L30" s="159">
        <f>'Raw Data'!L30</f>
        <v>0</v>
      </c>
      <c r="M30" s="159">
        <f>'Raw Data'!M30</f>
        <v>0</v>
      </c>
      <c r="N30" s="159">
        <f>'Raw Data'!N30</f>
        <v>0</v>
      </c>
      <c r="O30" s="159">
        <f>'Raw Data'!O30</f>
        <v>0</v>
      </c>
      <c r="P30" s="159">
        <f>'Raw Data'!P30</f>
        <v>0</v>
      </c>
      <c r="Q30" s="159">
        <f>'Raw Data'!Q30</f>
        <v>0</v>
      </c>
      <c r="R30" s="159">
        <f>'Raw Data'!R30</f>
        <v>0</v>
      </c>
      <c r="S30" s="159">
        <f>'Raw Data'!S30</f>
        <v>0</v>
      </c>
      <c r="T30" s="159">
        <f>'Raw Data'!T30</f>
        <v>0</v>
      </c>
      <c r="U30" s="159">
        <f>'Raw Data'!U30</f>
        <v>0</v>
      </c>
      <c r="V30" s="159">
        <f>'Raw Data'!V30</f>
        <v>0</v>
      </c>
      <c r="W30" s="159">
        <f>'Raw Data'!W30</f>
        <v>0</v>
      </c>
      <c r="X30" s="159">
        <f>'Raw Data'!X30</f>
        <v>0</v>
      </c>
      <c r="Y30" s="159">
        <f>'Raw Data'!Y30</f>
        <v>0</v>
      </c>
      <c r="Z30" s="159">
        <f>'Raw Data'!Z30</f>
        <v>0</v>
      </c>
      <c r="AA30" s="159">
        <f>'Raw Data'!AA30</f>
        <v>0</v>
      </c>
      <c r="AB30" s="159">
        <f>'Raw Data'!AB30</f>
        <v>0</v>
      </c>
      <c r="AC30" s="159">
        <f>'Raw Data'!AC30</f>
        <v>0</v>
      </c>
      <c r="AD30" s="159">
        <f>'Raw Data'!AD30</f>
        <v>0</v>
      </c>
      <c r="AE30" s="159">
        <f>'Raw Data'!AE30</f>
        <v>0</v>
      </c>
      <c r="AF30" s="159">
        <f>'Raw Data'!AF30</f>
        <v>0</v>
      </c>
      <c r="AG30" s="159">
        <f>'Raw Data'!AG30</f>
        <v>0</v>
      </c>
      <c r="AH30" s="159">
        <f>'Raw Data'!AH30</f>
        <v>0</v>
      </c>
      <c r="AI30" s="159">
        <f>'Raw Data'!AI30</f>
        <v>0</v>
      </c>
      <c r="AJ30" s="159">
        <f>'Raw Data'!AJ30</f>
        <v>0</v>
      </c>
      <c r="AK30" s="159">
        <f>'Raw Data'!AK30</f>
        <v>0</v>
      </c>
      <c r="AL30" s="159">
        <f>'Raw Data'!AL30</f>
        <v>0</v>
      </c>
      <c r="AM30" s="159">
        <f>'Raw Data'!AM30</f>
        <v>0</v>
      </c>
      <c r="AN30" s="159">
        <f>'Raw Data'!AN30</f>
        <v>0</v>
      </c>
      <c r="AO30" s="159">
        <f>'Raw Data'!AO30</f>
        <v>0</v>
      </c>
      <c r="AP30" s="159">
        <f>'Raw Data'!AP30</f>
        <v>0</v>
      </c>
      <c r="AQ30" s="159">
        <f>'Raw Data'!AQ30</f>
        <v>0</v>
      </c>
      <c r="AR30" s="159">
        <f>'Raw Data'!AR30</f>
        <v>0</v>
      </c>
      <c r="AS30" s="159">
        <f>'Raw Data'!AS30</f>
        <v>0</v>
      </c>
      <c r="AT30" s="159">
        <f>'Raw Data'!AT30</f>
        <v>0</v>
      </c>
      <c r="AU30" s="159">
        <f>'Raw Data'!AU30</f>
        <v>0</v>
      </c>
      <c r="AV30" s="159">
        <f>'Raw Data'!AV30</f>
        <v>0</v>
      </c>
      <c r="AW30" s="159">
        <f>'Raw Data'!AW30</f>
        <v>0</v>
      </c>
      <c r="AX30" s="159">
        <f>'Raw Data'!AX30</f>
        <v>0</v>
      </c>
      <c r="AY30" s="159">
        <f>'Raw Data'!AY30</f>
        <v>0</v>
      </c>
      <c r="AZ30" s="159">
        <f>'Raw Data'!AZ30</f>
        <v>0</v>
      </c>
      <c r="BA30" s="159">
        <f>'Raw Data'!BA30</f>
        <v>0</v>
      </c>
      <c r="BB30" s="159">
        <f>'Raw Data'!BB30</f>
        <v>0</v>
      </c>
      <c r="BC30" s="159">
        <f>'Raw Data'!BC30</f>
        <v>0</v>
      </c>
      <c r="BD30" s="159">
        <f>'Raw Data'!BD30</f>
        <v>0</v>
      </c>
      <c r="BE30" s="159">
        <f>'Raw Data'!BE30</f>
        <v>0</v>
      </c>
      <c r="BF30" s="159">
        <f>'Raw Data'!BF30</f>
        <v>0</v>
      </c>
      <c r="BG30" s="159">
        <f>'Raw Data'!BG30</f>
        <v>0</v>
      </c>
      <c r="BH30" s="159">
        <f>'Raw Data'!BH30</f>
        <v>0</v>
      </c>
      <c r="BI30" s="159">
        <f>'Raw Data'!BI30</f>
        <v>0</v>
      </c>
      <c r="BJ30" s="159">
        <f>'Raw Data'!BJ30</f>
        <v>0</v>
      </c>
      <c r="BK30" s="159">
        <f>'Raw Data'!BK30</f>
        <v>0</v>
      </c>
      <c r="BL30" s="159">
        <f>'Raw Data'!BL30</f>
        <v>0</v>
      </c>
      <c r="BM30" s="159">
        <f>'Raw Data'!BM30</f>
        <v>0</v>
      </c>
      <c r="BN30" s="159">
        <f>'Raw Data'!BN30</f>
        <v>0</v>
      </c>
      <c r="BO30" s="159">
        <f>'Raw Data'!BO30</f>
        <v>0</v>
      </c>
      <c r="BP30" s="159">
        <f>'Raw Data'!BP30</f>
        <v>0</v>
      </c>
      <c r="BQ30" s="159">
        <f>'Raw Data'!BQ30</f>
        <v>0</v>
      </c>
      <c r="BR30" s="159">
        <f>'Raw Data'!BR30</f>
        <v>0</v>
      </c>
      <c r="BS30" s="159">
        <f>'Raw Data'!BS30</f>
        <v>0</v>
      </c>
      <c r="BT30" s="159">
        <f>'Raw Data'!BT30</f>
        <v>0</v>
      </c>
      <c r="BU30" s="159">
        <f>'Raw Data'!BU30</f>
        <v>0</v>
      </c>
      <c r="BV30" s="159">
        <f>'Raw Data'!BV30</f>
        <v>0</v>
      </c>
      <c r="BW30" s="159">
        <f>'Raw Data'!BW30</f>
        <v>0</v>
      </c>
      <c r="BX30" s="159">
        <f>'Raw Data'!BX30</f>
        <v>0</v>
      </c>
      <c r="BY30" s="159">
        <f>'Raw Data'!BY30</f>
        <v>0</v>
      </c>
      <c r="BZ30" s="159">
        <f>'Raw Data'!BZ30</f>
        <v>0</v>
      </c>
      <c r="CA30" s="159">
        <f>'Raw Data'!CA30</f>
        <v>0</v>
      </c>
      <c r="CB30" s="159">
        <f>'Raw Data'!CB30</f>
        <v>0</v>
      </c>
      <c r="CC30" s="159">
        <f>'Raw Data'!CC30</f>
        <v>0</v>
      </c>
      <c r="CD30" s="159">
        <f>'Raw Data'!CD30</f>
        <v>0</v>
      </c>
      <c r="CE30" s="159">
        <f>'Raw Data'!CE30</f>
        <v>0</v>
      </c>
      <c r="CF30" s="159">
        <f>'Raw Data'!CF30</f>
        <v>0</v>
      </c>
      <c r="CG30" s="159">
        <f>'Raw Data'!CG30</f>
        <v>0</v>
      </c>
      <c r="CH30" s="159">
        <f>'Raw Data'!CH30</f>
        <v>0</v>
      </c>
      <c r="CI30" s="159">
        <f>'Raw Data'!CI30</f>
        <v>0</v>
      </c>
      <c r="CJ30" s="159">
        <f>'Raw Data'!CJ30</f>
        <v>0</v>
      </c>
      <c r="CK30" s="159">
        <f>'Raw Data'!CK30</f>
        <v>0</v>
      </c>
      <c r="CL30" s="159">
        <f>'Raw Data'!CL30</f>
        <v>0</v>
      </c>
      <c r="CM30" s="159">
        <f>'Raw Data'!CM30</f>
        <v>0</v>
      </c>
      <c r="CN30" s="159">
        <f>'Raw Data'!CN30</f>
        <v>0</v>
      </c>
      <c r="CO30" s="159">
        <f>'Raw Data'!CO30</f>
        <v>0</v>
      </c>
      <c r="CP30" s="159">
        <f>'Raw Data'!CP30</f>
        <v>0</v>
      </c>
      <c r="CQ30" s="159">
        <f>'Raw Data'!CQ30</f>
        <v>0</v>
      </c>
      <c r="CR30" s="159">
        <f>'Raw Data'!CR30</f>
        <v>0</v>
      </c>
      <c r="CS30" s="159">
        <f>'Raw Data'!CS30</f>
        <v>0</v>
      </c>
    </row>
    <row r="31" spans="1:97" ht="12.75">
      <c r="A31" s="154">
        <v>30</v>
      </c>
      <c r="B31" s="159">
        <f>'Raw Data'!B31</f>
        <v>0</v>
      </c>
      <c r="C31" s="159">
        <f>'Raw Data'!C31</f>
        <v>0</v>
      </c>
      <c r="D31" s="159">
        <f>'Raw Data'!D31</f>
        <v>0</v>
      </c>
      <c r="E31" s="159">
        <f>'Raw Data'!E31</f>
        <v>0</v>
      </c>
      <c r="F31" s="159">
        <f>'Raw Data'!F31</f>
        <v>0</v>
      </c>
      <c r="G31" s="159">
        <f>'Raw Data'!G31</f>
        <v>0</v>
      </c>
      <c r="H31" s="159">
        <f>'Raw Data'!H31</f>
        <v>0</v>
      </c>
      <c r="I31" s="159">
        <f>'Raw Data'!I31</f>
        <v>0</v>
      </c>
      <c r="J31" s="159">
        <f>'Raw Data'!J31</f>
        <v>0</v>
      </c>
      <c r="K31" s="159">
        <f>'Raw Data'!K31</f>
        <v>0</v>
      </c>
      <c r="L31" s="159">
        <f>'Raw Data'!L31</f>
        <v>0</v>
      </c>
      <c r="M31" s="159">
        <f>'Raw Data'!M31</f>
        <v>0</v>
      </c>
      <c r="N31" s="159">
        <f>'Raw Data'!N31</f>
        <v>0</v>
      </c>
      <c r="O31" s="159">
        <f>'Raw Data'!O31</f>
        <v>0</v>
      </c>
      <c r="P31" s="159">
        <f>'Raw Data'!P31</f>
        <v>0</v>
      </c>
      <c r="Q31" s="159">
        <f>'Raw Data'!Q31</f>
        <v>0</v>
      </c>
      <c r="R31" s="159">
        <f>'Raw Data'!R31</f>
        <v>0</v>
      </c>
      <c r="S31" s="159">
        <f>'Raw Data'!S31</f>
        <v>0</v>
      </c>
      <c r="T31" s="159">
        <f>'Raw Data'!T31</f>
        <v>0</v>
      </c>
      <c r="U31" s="159">
        <f>'Raw Data'!U31</f>
        <v>0</v>
      </c>
      <c r="V31" s="159">
        <f>'Raw Data'!V31</f>
        <v>0</v>
      </c>
      <c r="W31" s="159">
        <f>'Raw Data'!W31</f>
        <v>0</v>
      </c>
      <c r="X31" s="159">
        <f>'Raw Data'!X31</f>
        <v>0</v>
      </c>
      <c r="Y31" s="159">
        <f>'Raw Data'!Y31</f>
        <v>0</v>
      </c>
      <c r="Z31" s="159">
        <f>'Raw Data'!Z31</f>
        <v>0</v>
      </c>
      <c r="AA31" s="159">
        <f>'Raw Data'!AA31</f>
        <v>0</v>
      </c>
      <c r="AB31" s="159">
        <f>'Raw Data'!AB31</f>
        <v>0</v>
      </c>
      <c r="AC31" s="159">
        <f>'Raw Data'!AC31</f>
        <v>0</v>
      </c>
      <c r="AD31" s="159">
        <f>'Raw Data'!AD31</f>
        <v>0</v>
      </c>
      <c r="AE31" s="159">
        <f>'Raw Data'!AE31</f>
        <v>0</v>
      </c>
      <c r="AF31" s="159">
        <f>'Raw Data'!AF31</f>
        <v>0</v>
      </c>
      <c r="AG31" s="159">
        <f>'Raw Data'!AG31</f>
        <v>0</v>
      </c>
      <c r="AH31" s="159">
        <f>'Raw Data'!AH31</f>
        <v>0</v>
      </c>
      <c r="AI31" s="159">
        <f>'Raw Data'!AI31</f>
        <v>0</v>
      </c>
      <c r="AJ31" s="159">
        <f>'Raw Data'!AJ31</f>
        <v>0</v>
      </c>
      <c r="AK31" s="159">
        <f>'Raw Data'!AK31</f>
        <v>0</v>
      </c>
      <c r="AL31" s="159">
        <f>'Raw Data'!AL31</f>
        <v>0</v>
      </c>
      <c r="AM31" s="159">
        <f>'Raw Data'!AM31</f>
        <v>0</v>
      </c>
      <c r="AN31" s="159">
        <f>'Raw Data'!AN31</f>
        <v>0</v>
      </c>
      <c r="AO31" s="159">
        <f>'Raw Data'!AO31</f>
        <v>0</v>
      </c>
      <c r="AP31" s="159">
        <f>'Raw Data'!AP31</f>
        <v>0</v>
      </c>
      <c r="AQ31" s="159">
        <f>'Raw Data'!AQ31</f>
        <v>0</v>
      </c>
      <c r="AR31" s="159">
        <f>'Raw Data'!AR31</f>
        <v>0</v>
      </c>
      <c r="AS31" s="159">
        <f>'Raw Data'!AS31</f>
        <v>0</v>
      </c>
      <c r="AT31" s="159">
        <f>'Raw Data'!AT31</f>
        <v>0</v>
      </c>
      <c r="AU31" s="159">
        <f>'Raw Data'!AU31</f>
        <v>0</v>
      </c>
      <c r="AV31" s="159">
        <f>'Raw Data'!AV31</f>
        <v>0</v>
      </c>
      <c r="AW31" s="159">
        <f>'Raw Data'!AW31</f>
        <v>0</v>
      </c>
      <c r="AX31" s="159">
        <f>'Raw Data'!AX31</f>
        <v>0</v>
      </c>
      <c r="AY31" s="159">
        <f>'Raw Data'!AY31</f>
        <v>0</v>
      </c>
      <c r="AZ31" s="159">
        <f>'Raw Data'!AZ31</f>
        <v>0</v>
      </c>
      <c r="BA31" s="159">
        <f>'Raw Data'!BA31</f>
        <v>0</v>
      </c>
      <c r="BB31" s="159">
        <f>'Raw Data'!BB31</f>
        <v>0</v>
      </c>
      <c r="BC31" s="159">
        <f>'Raw Data'!BC31</f>
        <v>0</v>
      </c>
      <c r="BD31" s="159">
        <f>'Raw Data'!BD31</f>
        <v>0</v>
      </c>
      <c r="BE31" s="159">
        <f>'Raw Data'!BE31</f>
        <v>0</v>
      </c>
      <c r="BF31" s="159">
        <f>'Raw Data'!BF31</f>
        <v>0</v>
      </c>
      <c r="BG31" s="159">
        <f>'Raw Data'!BG31</f>
        <v>0</v>
      </c>
      <c r="BH31" s="159">
        <f>'Raw Data'!BH31</f>
        <v>0</v>
      </c>
      <c r="BI31" s="159">
        <f>'Raw Data'!BI31</f>
        <v>0</v>
      </c>
      <c r="BJ31" s="159">
        <f>'Raw Data'!BJ31</f>
        <v>0</v>
      </c>
      <c r="BK31" s="159">
        <f>'Raw Data'!BK31</f>
        <v>0</v>
      </c>
      <c r="BL31" s="159">
        <f>'Raw Data'!BL31</f>
        <v>0</v>
      </c>
      <c r="BM31" s="159">
        <f>'Raw Data'!BM31</f>
        <v>0</v>
      </c>
      <c r="BN31" s="159">
        <f>'Raw Data'!BN31</f>
        <v>0</v>
      </c>
      <c r="BO31" s="159">
        <f>'Raw Data'!BO31</f>
        <v>0</v>
      </c>
      <c r="BP31" s="159">
        <f>'Raw Data'!BP31</f>
        <v>0</v>
      </c>
      <c r="BQ31" s="159">
        <f>'Raw Data'!BQ31</f>
        <v>0</v>
      </c>
      <c r="BR31" s="159">
        <f>'Raw Data'!BR31</f>
        <v>0</v>
      </c>
      <c r="BS31" s="159">
        <f>'Raw Data'!BS31</f>
        <v>0</v>
      </c>
      <c r="BT31" s="159">
        <f>'Raw Data'!BT31</f>
        <v>0</v>
      </c>
      <c r="BU31" s="159">
        <f>'Raw Data'!BU31</f>
        <v>0</v>
      </c>
      <c r="BV31" s="159">
        <f>'Raw Data'!BV31</f>
        <v>0</v>
      </c>
      <c r="BW31" s="159">
        <f>'Raw Data'!BW31</f>
        <v>0</v>
      </c>
      <c r="BX31" s="159">
        <f>'Raw Data'!BX31</f>
        <v>0</v>
      </c>
      <c r="BY31" s="159">
        <f>'Raw Data'!BY31</f>
        <v>0</v>
      </c>
      <c r="BZ31" s="159">
        <f>'Raw Data'!BZ31</f>
        <v>0</v>
      </c>
      <c r="CA31" s="159">
        <f>'Raw Data'!CA31</f>
        <v>0</v>
      </c>
      <c r="CB31" s="159">
        <f>'Raw Data'!CB31</f>
        <v>0</v>
      </c>
      <c r="CC31" s="159">
        <f>'Raw Data'!CC31</f>
        <v>0</v>
      </c>
      <c r="CD31" s="159">
        <f>'Raw Data'!CD31</f>
        <v>0</v>
      </c>
      <c r="CE31" s="159">
        <f>'Raw Data'!CE31</f>
        <v>0</v>
      </c>
      <c r="CF31" s="159">
        <f>'Raw Data'!CF31</f>
        <v>0</v>
      </c>
      <c r="CG31" s="159">
        <f>'Raw Data'!CG31</f>
        <v>0</v>
      </c>
      <c r="CH31" s="159">
        <f>'Raw Data'!CH31</f>
        <v>0</v>
      </c>
      <c r="CI31" s="159">
        <f>'Raw Data'!CI31</f>
        <v>0</v>
      </c>
      <c r="CJ31" s="159">
        <f>'Raw Data'!CJ31</f>
        <v>0</v>
      </c>
      <c r="CK31" s="159">
        <f>'Raw Data'!CK31</f>
        <v>0</v>
      </c>
      <c r="CL31" s="159">
        <f>'Raw Data'!CL31</f>
        <v>0</v>
      </c>
      <c r="CM31" s="159">
        <f>'Raw Data'!CM31</f>
        <v>0</v>
      </c>
      <c r="CN31" s="159">
        <f>'Raw Data'!CN31</f>
        <v>0</v>
      </c>
      <c r="CO31" s="159">
        <f>'Raw Data'!CO31</f>
        <v>0</v>
      </c>
      <c r="CP31" s="159">
        <f>'Raw Data'!CP31</f>
        <v>0</v>
      </c>
      <c r="CQ31" s="159">
        <f>'Raw Data'!CQ31</f>
        <v>0</v>
      </c>
      <c r="CR31" s="159">
        <f>'Raw Data'!CR31</f>
        <v>0</v>
      </c>
      <c r="CS31" s="159">
        <f>'Raw Data'!CS31</f>
        <v>0</v>
      </c>
    </row>
    <row r="32" spans="1:97" ht="12.75">
      <c r="A32" s="154">
        <v>31</v>
      </c>
      <c r="B32" s="159">
        <f>'Raw Data'!B32</f>
        <v>0</v>
      </c>
      <c r="C32" s="159">
        <f>'Raw Data'!C32</f>
        <v>0</v>
      </c>
      <c r="D32" s="159">
        <f>'Raw Data'!D32</f>
        <v>0</v>
      </c>
      <c r="E32" s="159">
        <f>'Raw Data'!E32</f>
        <v>0</v>
      </c>
      <c r="F32" s="159">
        <f>'Raw Data'!F32</f>
        <v>0</v>
      </c>
      <c r="G32" s="159">
        <f>'Raw Data'!G32</f>
        <v>0</v>
      </c>
      <c r="H32" s="159">
        <f>'Raw Data'!H32</f>
        <v>0</v>
      </c>
      <c r="I32" s="159">
        <f>'Raw Data'!I32</f>
        <v>0</v>
      </c>
      <c r="J32" s="159">
        <f>'Raw Data'!J32</f>
        <v>0</v>
      </c>
      <c r="K32" s="159">
        <f>'Raw Data'!K32</f>
        <v>0</v>
      </c>
      <c r="L32" s="159">
        <f>'Raw Data'!L32</f>
        <v>0</v>
      </c>
      <c r="M32" s="159">
        <f>'Raw Data'!M32</f>
        <v>0</v>
      </c>
      <c r="N32" s="159">
        <f>'Raw Data'!N32</f>
        <v>0</v>
      </c>
      <c r="O32" s="159">
        <f>'Raw Data'!O32</f>
        <v>0</v>
      </c>
      <c r="P32" s="159">
        <f>'Raw Data'!P32</f>
        <v>0</v>
      </c>
      <c r="Q32" s="159">
        <f>'Raw Data'!Q32</f>
        <v>0</v>
      </c>
      <c r="R32" s="159">
        <f>'Raw Data'!R32</f>
        <v>0</v>
      </c>
      <c r="S32" s="159">
        <f>'Raw Data'!S32</f>
        <v>0</v>
      </c>
      <c r="T32" s="159">
        <f>'Raw Data'!T32</f>
        <v>0</v>
      </c>
      <c r="U32" s="159">
        <f>'Raw Data'!U32</f>
        <v>0</v>
      </c>
      <c r="V32" s="159">
        <f>'Raw Data'!V32</f>
        <v>0</v>
      </c>
      <c r="W32" s="159">
        <f>'Raw Data'!W32</f>
        <v>0</v>
      </c>
      <c r="X32" s="159">
        <f>'Raw Data'!X32</f>
        <v>0</v>
      </c>
      <c r="Y32" s="159">
        <f>'Raw Data'!Y32</f>
        <v>0</v>
      </c>
      <c r="Z32" s="159">
        <f>'Raw Data'!Z32</f>
        <v>0</v>
      </c>
      <c r="AA32" s="159">
        <f>'Raw Data'!AA32</f>
        <v>0</v>
      </c>
      <c r="AB32" s="159">
        <f>'Raw Data'!AB32</f>
        <v>0</v>
      </c>
      <c r="AC32" s="159">
        <f>'Raw Data'!AC32</f>
        <v>0</v>
      </c>
      <c r="AD32" s="159">
        <f>'Raw Data'!AD32</f>
        <v>0</v>
      </c>
      <c r="AE32" s="159">
        <f>'Raw Data'!AE32</f>
        <v>0</v>
      </c>
      <c r="AF32" s="159">
        <f>'Raw Data'!AF32</f>
        <v>0</v>
      </c>
      <c r="AG32" s="159">
        <f>'Raw Data'!AG32</f>
        <v>0</v>
      </c>
      <c r="AH32" s="159">
        <f>'Raw Data'!AH32</f>
        <v>0</v>
      </c>
      <c r="AI32" s="159">
        <f>'Raw Data'!AI32</f>
        <v>0</v>
      </c>
      <c r="AJ32" s="159">
        <f>'Raw Data'!AJ32</f>
        <v>0</v>
      </c>
      <c r="AK32" s="159">
        <f>'Raw Data'!AK32</f>
        <v>0</v>
      </c>
      <c r="AL32" s="159">
        <f>'Raw Data'!AL32</f>
        <v>0</v>
      </c>
      <c r="AM32" s="159">
        <f>'Raw Data'!AM32</f>
        <v>0</v>
      </c>
      <c r="AN32" s="159">
        <f>'Raw Data'!AN32</f>
        <v>0</v>
      </c>
      <c r="AO32" s="159">
        <f>'Raw Data'!AO32</f>
        <v>0</v>
      </c>
      <c r="AP32" s="159">
        <f>'Raw Data'!AP32</f>
        <v>0</v>
      </c>
      <c r="AQ32" s="159">
        <f>'Raw Data'!AQ32</f>
        <v>0</v>
      </c>
      <c r="AR32" s="159">
        <f>'Raw Data'!AR32</f>
        <v>0</v>
      </c>
      <c r="AS32" s="159">
        <f>'Raw Data'!AS32</f>
        <v>0</v>
      </c>
      <c r="AT32" s="159">
        <f>'Raw Data'!AT32</f>
        <v>0</v>
      </c>
      <c r="AU32" s="159">
        <f>'Raw Data'!AU32</f>
        <v>0</v>
      </c>
      <c r="AV32" s="159">
        <f>'Raw Data'!AV32</f>
        <v>0</v>
      </c>
      <c r="AW32" s="159">
        <f>'Raw Data'!AW32</f>
        <v>0</v>
      </c>
      <c r="AX32" s="159">
        <f>'Raw Data'!AX32</f>
        <v>0</v>
      </c>
      <c r="AY32" s="159">
        <f>'Raw Data'!AY32</f>
        <v>0</v>
      </c>
      <c r="AZ32" s="159">
        <f>'Raw Data'!AZ32</f>
        <v>0</v>
      </c>
      <c r="BA32" s="159">
        <f>'Raw Data'!BA32</f>
        <v>0</v>
      </c>
      <c r="BB32" s="159">
        <f>'Raw Data'!BB32</f>
        <v>0</v>
      </c>
      <c r="BC32" s="159">
        <f>'Raw Data'!BC32</f>
        <v>0</v>
      </c>
      <c r="BD32" s="159">
        <f>'Raw Data'!BD32</f>
        <v>0</v>
      </c>
      <c r="BE32" s="159">
        <f>'Raw Data'!BE32</f>
        <v>0</v>
      </c>
      <c r="BF32" s="159">
        <f>'Raw Data'!BF32</f>
        <v>0</v>
      </c>
      <c r="BG32" s="159">
        <f>'Raw Data'!BG32</f>
        <v>0</v>
      </c>
      <c r="BH32" s="159">
        <f>'Raw Data'!BH32</f>
        <v>0</v>
      </c>
      <c r="BI32" s="159">
        <f>'Raw Data'!BI32</f>
        <v>0</v>
      </c>
      <c r="BJ32" s="159">
        <f>'Raw Data'!BJ32</f>
        <v>0</v>
      </c>
      <c r="BK32" s="159">
        <f>'Raw Data'!BK32</f>
        <v>0</v>
      </c>
      <c r="BL32" s="159">
        <f>'Raw Data'!BL32</f>
        <v>0</v>
      </c>
      <c r="BM32" s="159">
        <f>'Raw Data'!BM32</f>
        <v>0</v>
      </c>
      <c r="BN32" s="159">
        <f>'Raw Data'!BN32</f>
        <v>0</v>
      </c>
      <c r="BO32" s="159">
        <f>'Raw Data'!BO32</f>
        <v>0</v>
      </c>
      <c r="BP32" s="159">
        <f>'Raw Data'!BP32</f>
        <v>0</v>
      </c>
      <c r="BQ32" s="159">
        <f>'Raw Data'!BQ32</f>
        <v>0</v>
      </c>
      <c r="BR32" s="159">
        <f>'Raw Data'!BR32</f>
        <v>0</v>
      </c>
      <c r="BS32" s="159">
        <f>'Raw Data'!BS32</f>
        <v>0</v>
      </c>
      <c r="BT32" s="159">
        <f>'Raw Data'!BT32</f>
        <v>0</v>
      </c>
      <c r="BU32" s="159">
        <f>'Raw Data'!BU32</f>
        <v>0</v>
      </c>
      <c r="BV32" s="159">
        <f>'Raw Data'!BV32</f>
        <v>0</v>
      </c>
      <c r="BW32" s="159">
        <f>'Raw Data'!BW32</f>
        <v>0</v>
      </c>
      <c r="BX32" s="159">
        <f>'Raw Data'!BX32</f>
        <v>0</v>
      </c>
      <c r="BY32" s="159">
        <f>'Raw Data'!BY32</f>
        <v>0</v>
      </c>
      <c r="BZ32" s="159">
        <f>'Raw Data'!BZ32</f>
        <v>0</v>
      </c>
      <c r="CA32" s="159">
        <f>'Raw Data'!CA32</f>
        <v>0</v>
      </c>
      <c r="CB32" s="159">
        <f>'Raw Data'!CB32</f>
        <v>0</v>
      </c>
      <c r="CC32" s="159">
        <f>'Raw Data'!CC32</f>
        <v>0</v>
      </c>
      <c r="CD32" s="159">
        <f>'Raw Data'!CD32</f>
        <v>0</v>
      </c>
      <c r="CE32" s="159">
        <f>'Raw Data'!CE32</f>
        <v>0</v>
      </c>
      <c r="CF32" s="159">
        <f>'Raw Data'!CF32</f>
        <v>0</v>
      </c>
      <c r="CG32" s="159">
        <f>'Raw Data'!CG32</f>
        <v>0</v>
      </c>
      <c r="CH32" s="159">
        <f>'Raw Data'!CH32</f>
        <v>0</v>
      </c>
      <c r="CI32" s="159">
        <f>'Raw Data'!CI32</f>
        <v>0</v>
      </c>
      <c r="CJ32" s="159">
        <f>'Raw Data'!CJ32</f>
        <v>0</v>
      </c>
      <c r="CK32" s="159">
        <f>'Raw Data'!CK32</f>
        <v>0</v>
      </c>
      <c r="CL32" s="159">
        <f>'Raw Data'!CL32</f>
        <v>0</v>
      </c>
      <c r="CM32" s="159">
        <f>'Raw Data'!CM32</f>
        <v>0</v>
      </c>
      <c r="CN32" s="159">
        <f>'Raw Data'!CN32</f>
        <v>0</v>
      </c>
      <c r="CO32" s="159">
        <f>'Raw Data'!CO32</f>
        <v>0</v>
      </c>
      <c r="CP32" s="159">
        <f>'Raw Data'!CP32</f>
        <v>0</v>
      </c>
      <c r="CQ32" s="159">
        <f>'Raw Data'!CQ32</f>
        <v>0</v>
      </c>
      <c r="CR32" s="159">
        <f>'Raw Data'!CR32</f>
        <v>0</v>
      </c>
      <c r="CS32" s="159">
        <f>'Raw Data'!CS32</f>
        <v>0</v>
      </c>
    </row>
    <row r="33" spans="1:97" ht="12.75">
      <c r="A33" s="154">
        <v>32</v>
      </c>
      <c r="B33" s="159">
        <f>'Raw Data'!B33</f>
        <v>0</v>
      </c>
      <c r="C33" s="159">
        <f>'Raw Data'!C33</f>
        <v>0</v>
      </c>
      <c r="D33" s="159">
        <f>'Raw Data'!D33</f>
        <v>0</v>
      </c>
      <c r="E33" s="159">
        <f>'Raw Data'!E33</f>
        <v>0</v>
      </c>
      <c r="F33" s="159">
        <f>'Raw Data'!F33</f>
        <v>0</v>
      </c>
      <c r="G33" s="159">
        <f>'Raw Data'!G33</f>
        <v>0</v>
      </c>
      <c r="H33" s="159">
        <f>'Raw Data'!H33</f>
        <v>0</v>
      </c>
      <c r="I33" s="159">
        <f>'Raw Data'!I33</f>
        <v>0</v>
      </c>
      <c r="J33" s="159">
        <f>'Raw Data'!J33</f>
        <v>0</v>
      </c>
      <c r="K33" s="159">
        <f>'Raw Data'!K33</f>
        <v>0</v>
      </c>
      <c r="L33" s="159">
        <f>'Raw Data'!L33</f>
        <v>0</v>
      </c>
      <c r="M33" s="159">
        <f>'Raw Data'!M33</f>
        <v>0</v>
      </c>
      <c r="N33" s="159">
        <f>'Raw Data'!N33</f>
        <v>0</v>
      </c>
      <c r="O33" s="159">
        <f>'Raw Data'!O33</f>
        <v>0</v>
      </c>
      <c r="P33" s="159">
        <f>'Raw Data'!P33</f>
        <v>0</v>
      </c>
      <c r="Q33" s="159">
        <f>'Raw Data'!Q33</f>
        <v>0</v>
      </c>
      <c r="R33" s="159">
        <f>'Raw Data'!R33</f>
        <v>0</v>
      </c>
      <c r="S33" s="159">
        <f>'Raw Data'!S33</f>
        <v>0</v>
      </c>
      <c r="T33" s="159">
        <f>'Raw Data'!T33</f>
        <v>0</v>
      </c>
      <c r="U33" s="159">
        <f>'Raw Data'!U33</f>
        <v>0</v>
      </c>
      <c r="V33" s="159">
        <f>'Raw Data'!V33</f>
        <v>0</v>
      </c>
      <c r="W33" s="159">
        <f>'Raw Data'!W33</f>
        <v>0</v>
      </c>
      <c r="X33" s="159">
        <f>'Raw Data'!X33</f>
        <v>0</v>
      </c>
      <c r="Y33" s="159">
        <f>'Raw Data'!Y33</f>
        <v>0</v>
      </c>
      <c r="Z33" s="159">
        <f>'Raw Data'!Z33</f>
        <v>0</v>
      </c>
      <c r="AA33" s="159">
        <f>'Raw Data'!AA33</f>
        <v>0</v>
      </c>
      <c r="AB33" s="159">
        <f>'Raw Data'!AB33</f>
        <v>0</v>
      </c>
      <c r="AC33" s="159">
        <f>'Raw Data'!AC33</f>
        <v>0</v>
      </c>
      <c r="AD33" s="159">
        <f>'Raw Data'!AD33</f>
        <v>0</v>
      </c>
      <c r="AE33" s="159">
        <f>'Raw Data'!AE33</f>
        <v>0</v>
      </c>
      <c r="AF33" s="159">
        <f>'Raw Data'!AF33</f>
        <v>0</v>
      </c>
      <c r="AG33" s="159">
        <f>'Raw Data'!AG33</f>
        <v>0</v>
      </c>
      <c r="AH33" s="159">
        <f>'Raw Data'!AH33</f>
        <v>0</v>
      </c>
      <c r="AI33" s="159">
        <f>'Raw Data'!AI33</f>
        <v>0</v>
      </c>
      <c r="AJ33" s="159">
        <f>'Raw Data'!AJ33</f>
        <v>0</v>
      </c>
      <c r="AK33" s="159">
        <f>'Raw Data'!AK33</f>
        <v>0</v>
      </c>
      <c r="AL33" s="159">
        <f>'Raw Data'!AL33</f>
        <v>0</v>
      </c>
      <c r="AM33" s="159">
        <f>'Raw Data'!AM33</f>
        <v>0</v>
      </c>
      <c r="AN33" s="159">
        <f>'Raw Data'!AN33</f>
        <v>0</v>
      </c>
      <c r="AO33" s="159">
        <f>'Raw Data'!AO33</f>
        <v>0</v>
      </c>
      <c r="AP33" s="159">
        <f>'Raw Data'!AP33</f>
        <v>0</v>
      </c>
      <c r="AQ33" s="159">
        <f>'Raw Data'!AQ33</f>
        <v>0</v>
      </c>
      <c r="AR33" s="159">
        <f>'Raw Data'!AR33</f>
        <v>0</v>
      </c>
      <c r="AS33" s="159">
        <f>'Raw Data'!AS33</f>
        <v>0</v>
      </c>
      <c r="AT33" s="159">
        <f>'Raw Data'!AT33</f>
        <v>0</v>
      </c>
      <c r="AU33" s="159">
        <f>'Raw Data'!AU33</f>
        <v>0</v>
      </c>
      <c r="AV33" s="159">
        <f>'Raw Data'!AV33</f>
        <v>0</v>
      </c>
      <c r="AW33" s="159">
        <f>'Raw Data'!AW33</f>
        <v>0</v>
      </c>
      <c r="AX33" s="159">
        <f>'Raw Data'!AX33</f>
        <v>0</v>
      </c>
      <c r="AY33" s="159">
        <f>'Raw Data'!AY33</f>
        <v>0</v>
      </c>
      <c r="AZ33" s="159">
        <f>'Raw Data'!AZ33</f>
        <v>0</v>
      </c>
      <c r="BA33" s="159">
        <f>'Raw Data'!BA33</f>
        <v>0</v>
      </c>
      <c r="BB33" s="159">
        <f>'Raw Data'!BB33</f>
        <v>0</v>
      </c>
      <c r="BC33" s="159">
        <f>'Raw Data'!BC33</f>
        <v>0</v>
      </c>
      <c r="BD33" s="159">
        <f>'Raw Data'!BD33</f>
        <v>0</v>
      </c>
      <c r="BE33" s="159">
        <f>'Raw Data'!BE33</f>
        <v>0</v>
      </c>
      <c r="BF33" s="159">
        <f>'Raw Data'!BF33</f>
        <v>0</v>
      </c>
      <c r="BG33" s="159">
        <f>'Raw Data'!BG33</f>
        <v>0</v>
      </c>
      <c r="BH33" s="159">
        <f>'Raw Data'!BH33</f>
        <v>0</v>
      </c>
      <c r="BI33" s="159">
        <f>'Raw Data'!BI33</f>
        <v>0</v>
      </c>
      <c r="BJ33" s="159">
        <f>'Raw Data'!BJ33</f>
        <v>0</v>
      </c>
      <c r="BK33" s="159">
        <f>'Raw Data'!BK33</f>
        <v>0</v>
      </c>
      <c r="BL33" s="159">
        <f>'Raw Data'!BL33</f>
        <v>0</v>
      </c>
      <c r="BM33" s="159">
        <f>'Raw Data'!BM33</f>
        <v>0</v>
      </c>
      <c r="BN33" s="159">
        <f>'Raw Data'!BN33</f>
        <v>0</v>
      </c>
      <c r="BO33" s="159">
        <f>'Raw Data'!BO33</f>
        <v>0</v>
      </c>
      <c r="BP33" s="159">
        <f>'Raw Data'!BP33</f>
        <v>0</v>
      </c>
      <c r="BQ33" s="159">
        <f>'Raw Data'!BQ33</f>
        <v>0</v>
      </c>
      <c r="BR33" s="159">
        <f>'Raw Data'!BR33</f>
        <v>0</v>
      </c>
      <c r="BS33" s="159">
        <f>'Raw Data'!BS33</f>
        <v>0</v>
      </c>
      <c r="BT33" s="159">
        <f>'Raw Data'!BT33</f>
        <v>0</v>
      </c>
      <c r="BU33" s="159">
        <f>'Raw Data'!BU33</f>
        <v>0</v>
      </c>
      <c r="BV33" s="159">
        <f>'Raw Data'!BV33</f>
        <v>0</v>
      </c>
      <c r="BW33" s="159">
        <f>'Raw Data'!BW33</f>
        <v>0</v>
      </c>
      <c r="BX33" s="159">
        <f>'Raw Data'!BX33</f>
        <v>0</v>
      </c>
      <c r="BY33" s="159">
        <f>'Raw Data'!BY33</f>
        <v>0</v>
      </c>
      <c r="BZ33" s="159">
        <f>'Raw Data'!BZ33</f>
        <v>0</v>
      </c>
      <c r="CA33" s="159">
        <f>'Raw Data'!CA33</f>
        <v>0</v>
      </c>
      <c r="CB33" s="159">
        <f>'Raw Data'!CB33</f>
        <v>0</v>
      </c>
      <c r="CC33" s="159">
        <f>'Raw Data'!CC33</f>
        <v>0</v>
      </c>
      <c r="CD33" s="159">
        <f>'Raw Data'!CD33</f>
        <v>0</v>
      </c>
      <c r="CE33" s="159">
        <f>'Raw Data'!CE33</f>
        <v>0</v>
      </c>
      <c r="CF33" s="159">
        <f>'Raw Data'!CF33</f>
        <v>0</v>
      </c>
      <c r="CG33" s="159">
        <f>'Raw Data'!CG33</f>
        <v>0</v>
      </c>
      <c r="CH33" s="159">
        <f>'Raw Data'!CH33</f>
        <v>0</v>
      </c>
      <c r="CI33" s="159">
        <f>'Raw Data'!CI33</f>
        <v>0</v>
      </c>
      <c r="CJ33" s="159">
        <f>'Raw Data'!CJ33</f>
        <v>0</v>
      </c>
      <c r="CK33" s="159">
        <f>'Raw Data'!CK33</f>
        <v>0</v>
      </c>
      <c r="CL33" s="159">
        <f>'Raw Data'!CL33</f>
        <v>0</v>
      </c>
      <c r="CM33" s="159">
        <f>'Raw Data'!CM33</f>
        <v>0</v>
      </c>
      <c r="CN33" s="159">
        <f>'Raw Data'!CN33</f>
        <v>0</v>
      </c>
      <c r="CO33" s="159">
        <f>'Raw Data'!CO33</f>
        <v>0</v>
      </c>
      <c r="CP33" s="159">
        <f>'Raw Data'!CP33</f>
        <v>0</v>
      </c>
      <c r="CQ33" s="159">
        <f>'Raw Data'!CQ33</f>
        <v>0</v>
      </c>
      <c r="CR33" s="159">
        <f>'Raw Data'!CR33</f>
        <v>0</v>
      </c>
      <c r="CS33" s="159">
        <f>'Raw Data'!CS33</f>
        <v>0</v>
      </c>
    </row>
    <row r="34" spans="1:97" ht="12.75">
      <c r="A34" s="154">
        <v>33</v>
      </c>
      <c r="B34" s="159">
        <f>'Raw Data'!B34</f>
        <v>0</v>
      </c>
      <c r="C34" s="159">
        <f>'Raw Data'!C34</f>
        <v>0</v>
      </c>
      <c r="D34" s="159">
        <f>'Raw Data'!D34</f>
        <v>0</v>
      </c>
      <c r="E34" s="159">
        <f>'Raw Data'!E34</f>
        <v>0</v>
      </c>
      <c r="F34" s="159">
        <f>'Raw Data'!F34</f>
        <v>0</v>
      </c>
      <c r="G34" s="159">
        <f>'Raw Data'!G34</f>
        <v>0</v>
      </c>
      <c r="H34" s="159">
        <f>'Raw Data'!H34</f>
        <v>0</v>
      </c>
      <c r="I34" s="159">
        <f>'Raw Data'!I34</f>
        <v>0</v>
      </c>
      <c r="J34" s="159">
        <f>'Raw Data'!J34</f>
        <v>0</v>
      </c>
      <c r="K34" s="159">
        <f>'Raw Data'!K34</f>
        <v>0</v>
      </c>
      <c r="L34" s="159">
        <f>'Raw Data'!L34</f>
        <v>0</v>
      </c>
      <c r="M34" s="159">
        <f>'Raw Data'!M34</f>
        <v>0</v>
      </c>
      <c r="N34" s="159">
        <f>'Raw Data'!N34</f>
        <v>0</v>
      </c>
      <c r="O34" s="159">
        <f>'Raw Data'!O34</f>
        <v>0</v>
      </c>
      <c r="P34" s="159">
        <f>'Raw Data'!P34</f>
        <v>0</v>
      </c>
      <c r="Q34" s="159">
        <f>'Raw Data'!Q34</f>
        <v>0</v>
      </c>
      <c r="R34" s="159">
        <f>'Raw Data'!R34</f>
        <v>0</v>
      </c>
      <c r="S34" s="159">
        <f>'Raw Data'!S34</f>
        <v>0</v>
      </c>
      <c r="T34" s="159">
        <f>'Raw Data'!T34</f>
        <v>0</v>
      </c>
      <c r="U34" s="159">
        <f>'Raw Data'!U34</f>
        <v>0</v>
      </c>
      <c r="V34" s="159">
        <f>'Raw Data'!V34</f>
        <v>0</v>
      </c>
      <c r="W34" s="159">
        <f>'Raw Data'!W34</f>
        <v>0</v>
      </c>
      <c r="X34" s="159">
        <f>'Raw Data'!X34</f>
        <v>0</v>
      </c>
      <c r="Y34" s="159">
        <f>'Raw Data'!Y34</f>
        <v>0</v>
      </c>
      <c r="Z34" s="159">
        <f>'Raw Data'!Z34</f>
        <v>0</v>
      </c>
      <c r="AA34" s="159">
        <f>'Raw Data'!AA34</f>
        <v>0</v>
      </c>
      <c r="AB34" s="159">
        <f>'Raw Data'!AB34</f>
        <v>0</v>
      </c>
      <c r="AC34" s="159">
        <f>'Raw Data'!AC34</f>
        <v>0</v>
      </c>
      <c r="AD34" s="159">
        <f>'Raw Data'!AD34</f>
        <v>0</v>
      </c>
      <c r="AE34" s="159">
        <f>'Raw Data'!AE34</f>
        <v>0</v>
      </c>
      <c r="AF34" s="159">
        <f>'Raw Data'!AF34</f>
        <v>0</v>
      </c>
      <c r="AG34" s="159">
        <f>'Raw Data'!AG34</f>
        <v>0</v>
      </c>
      <c r="AH34" s="159">
        <f>'Raw Data'!AH34</f>
        <v>0</v>
      </c>
      <c r="AI34" s="159">
        <f>'Raw Data'!AI34</f>
        <v>0</v>
      </c>
      <c r="AJ34" s="159">
        <f>'Raw Data'!AJ34</f>
        <v>0</v>
      </c>
      <c r="AK34" s="159">
        <f>'Raw Data'!AK34</f>
        <v>0</v>
      </c>
      <c r="AL34" s="159">
        <f>'Raw Data'!AL34</f>
        <v>0</v>
      </c>
      <c r="AM34" s="159">
        <f>'Raw Data'!AM34</f>
        <v>0</v>
      </c>
      <c r="AN34" s="159">
        <f>'Raw Data'!AN34</f>
        <v>0</v>
      </c>
      <c r="AO34" s="159">
        <f>'Raw Data'!AO34</f>
        <v>0</v>
      </c>
      <c r="AP34" s="159">
        <f>'Raw Data'!AP34</f>
        <v>0</v>
      </c>
      <c r="AQ34" s="159">
        <f>'Raw Data'!AQ34</f>
        <v>0</v>
      </c>
      <c r="AR34" s="159">
        <f>'Raw Data'!AR34</f>
        <v>0</v>
      </c>
      <c r="AS34" s="159">
        <f>'Raw Data'!AS34</f>
        <v>0</v>
      </c>
      <c r="AT34" s="159">
        <f>'Raw Data'!AT34</f>
        <v>0</v>
      </c>
      <c r="AU34" s="159">
        <f>'Raw Data'!AU34</f>
        <v>0</v>
      </c>
      <c r="AV34" s="159">
        <f>'Raw Data'!AV34</f>
        <v>0</v>
      </c>
      <c r="AW34" s="159">
        <f>'Raw Data'!AW34</f>
        <v>0</v>
      </c>
      <c r="AX34" s="159">
        <f>'Raw Data'!AX34</f>
        <v>0</v>
      </c>
      <c r="AY34" s="159">
        <f>'Raw Data'!AY34</f>
        <v>0</v>
      </c>
      <c r="AZ34" s="159">
        <f>'Raw Data'!AZ34</f>
        <v>0</v>
      </c>
      <c r="BA34" s="159">
        <f>'Raw Data'!BA34</f>
        <v>0</v>
      </c>
      <c r="BB34" s="159">
        <f>'Raw Data'!BB34</f>
        <v>0</v>
      </c>
      <c r="BC34" s="159">
        <f>'Raw Data'!BC34</f>
        <v>0</v>
      </c>
      <c r="BD34" s="159">
        <f>'Raw Data'!BD34</f>
        <v>0</v>
      </c>
      <c r="BE34" s="159">
        <f>'Raw Data'!BE34</f>
        <v>0</v>
      </c>
      <c r="BF34" s="159">
        <f>'Raw Data'!BF34</f>
        <v>0</v>
      </c>
      <c r="BG34" s="159">
        <f>'Raw Data'!BG34</f>
        <v>0</v>
      </c>
      <c r="BH34" s="159">
        <f>'Raw Data'!BH34</f>
        <v>0</v>
      </c>
      <c r="BI34" s="159">
        <f>'Raw Data'!BI34</f>
        <v>0</v>
      </c>
      <c r="BJ34" s="159">
        <f>'Raw Data'!BJ34</f>
        <v>0</v>
      </c>
      <c r="BK34" s="159">
        <f>'Raw Data'!BK34</f>
        <v>0</v>
      </c>
      <c r="BL34" s="159">
        <f>'Raw Data'!BL34</f>
        <v>0</v>
      </c>
      <c r="BM34" s="159">
        <f>'Raw Data'!BM34</f>
        <v>0</v>
      </c>
      <c r="BN34" s="159">
        <f>'Raw Data'!BN34</f>
        <v>0</v>
      </c>
      <c r="BO34" s="159">
        <f>'Raw Data'!BO34</f>
        <v>0</v>
      </c>
      <c r="BP34" s="159">
        <f>'Raw Data'!BP34</f>
        <v>0</v>
      </c>
      <c r="BQ34" s="159">
        <f>'Raw Data'!BQ34</f>
        <v>0</v>
      </c>
      <c r="BR34" s="159">
        <f>'Raw Data'!BR34</f>
        <v>0</v>
      </c>
      <c r="BS34" s="159">
        <f>'Raw Data'!BS34</f>
        <v>0</v>
      </c>
      <c r="BT34" s="159">
        <f>'Raw Data'!BT34</f>
        <v>0</v>
      </c>
      <c r="BU34" s="159">
        <f>'Raw Data'!BU34</f>
        <v>0</v>
      </c>
      <c r="BV34" s="159">
        <f>'Raw Data'!BV34</f>
        <v>0</v>
      </c>
      <c r="BW34" s="159">
        <f>'Raw Data'!BW34</f>
        <v>0</v>
      </c>
      <c r="BX34" s="159">
        <f>'Raw Data'!BX34</f>
        <v>0</v>
      </c>
      <c r="BY34" s="159">
        <f>'Raw Data'!BY34</f>
        <v>0</v>
      </c>
      <c r="BZ34" s="159">
        <f>'Raw Data'!BZ34</f>
        <v>0</v>
      </c>
      <c r="CA34" s="159">
        <f>'Raw Data'!CA34</f>
        <v>0</v>
      </c>
      <c r="CB34" s="159">
        <f>'Raw Data'!CB34</f>
        <v>0</v>
      </c>
      <c r="CC34" s="159">
        <f>'Raw Data'!CC34</f>
        <v>0</v>
      </c>
      <c r="CD34" s="159">
        <f>'Raw Data'!CD34</f>
        <v>0</v>
      </c>
      <c r="CE34" s="159">
        <f>'Raw Data'!CE34</f>
        <v>0</v>
      </c>
      <c r="CF34" s="159">
        <f>'Raw Data'!CF34</f>
        <v>0</v>
      </c>
      <c r="CG34" s="159">
        <f>'Raw Data'!CG34</f>
        <v>0</v>
      </c>
      <c r="CH34" s="159">
        <f>'Raw Data'!CH34</f>
        <v>0</v>
      </c>
      <c r="CI34" s="159">
        <f>'Raw Data'!CI34</f>
        <v>0</v>
      </c>
      <c r="CJ34" s="159">
        <f>'Raw Data'!CJ34</f>
        <v>0</v>
      </c>
      <c r="CK34" s="159">
        <f>'Raw Data'!CK34</f>
        <v>0</v>
      </c>
      <c r="CL34" s="159">
        <f>'Raw Data'!CL34</f>
        <v>0</v>
      </c>
      <c r="CM34" s="159">
        <f>'Raw Data'!CM34</f>
        <v>0</v>
      </c>
      <c r="CN34" s="159">
        <f>'Raw Data'!CN34</f>
        <v>0</v>
      </c>
      <c r="CO34" s="159">
        <f>'Raw Data'!CO34</f>
        <v>0</v>
      </c>
      <c r="CP34" s="159">
        <f>'Raw Data'!CP34</f>
        <v>0</v>
      </c>
      <c r="CQ34" s="159">
        <f>'Raw Data'!CQ34</f>
        <v>0</v>
      </c>
      <c r="CR34" s="159">
        <f>'Raw Data'!CR34</f>
        <v>0</v>
      </c>
      <c r="CS34" s="159">
        <f>'Raw Data'!CS34</f>
        <v>0</v>
      </c>
    </row>
    <row r="35" spans="1:97" ht="12.75">
      <c r="A35" s="154">
        <v>34</v>
      </c>
      <c r="B35" s="159">
        <f>'Raw Data'!B35</f>
        <v>0</v>
      </c>
      <c r="C35" s="159">
        <f>'Raw Data'!C35</f>
        <v>0</v>
      </c>
      <c r="D35" s="159">
        <f>'Raw Data'!D35</f>
        <v>0</v>
      </c>
      <c r="E35" s="159">
        <f>'Raw Data'!E35</f>
        <v>0</v>
      </c>
      <c r="F35" s="159">
        <f>'Raw Data'!F35</f>
        <v>0</v>
      </c>
      <c r="G35" s="159">
        <f>'Raw Data'!G35</f>
        <v>0</v>
      </c>
      <c r="H35" s="159">
        <f>'Raw Data'!H35</f>
        <v>0</v>
      </c>
      <c r="I35" s="159">
        <f>'Raw Data'!I35</f>
        <v>0</v>
      </c>
      <c r="J35" s="159">
        <f>'Raw Data'!J35</f>
        <v>0</v>
      </c>
      <c r="K35" s="159">
        <f>'Raw Data'!K35</f>
        <v>0</v>
      </c>
      <c r="L35" s="159">
        <f>'Raw Data'!L35</f>
        <v>0</v>
      </c>
      <c r="M35" s="159">
        <f>'Raw Data'!M35</f>
        <v>0</v>
      </c>
      <c r="N35" s="159">
        <f>'Raw Data'!N35</f>
        <v>0</v>
      </c>
      <c r="O35" s="159">
        <f>'Raw Data'!O35</f>
        <v>0</v>
      </c>
      <c r="P35" s="159">
        <f>'Raw Data'!P35</f>
        <v>0</v>
      </c>
      <c r="Q35" s="159">
        <f>'Raw Data'!Q35</f>
        <v>0</v>
      </c>
      <c r="R35" s="159">
        <f>'Raw Data'!R35</f>
        <v>0</v>
      </c>
      <c r="S35" s="159">
        <f>'Raw Data'!S35</f>
        <v>0</v>
      </c>
      <c r="T35" s="159">
        <f>'Raw Data'!T35</f>
        <v>0</v>
      </c>
      <c r="U35" s="159">
        <f>'Raw Data'!U35</f>
        <v>0</v>
      </c>
      <c r="V35" s="159">
        <f>'Raw Data'!V35</f>
        <v>0</v>
      </c>
      <c r="W35" s="159">
        <f>'Raw Data'!W35</f>
        <v>0</v>
      </c>
      <c r="X35" s="159">
        <f>'Raw Data'!X35</f>
        <v>0</v>
      </c>
      <c r="Y35" s="159">
        <f>'Raw Data'!Y35</f>
        <v>0</v>
      </c>
      <c r="Z35" s="159">
        <f>'Raw Data'!Z35</f>
        <v>0</v>
      </c>
      <c r="AA35" s="159">
        <f>'Raw Data'!AA35</f>
        <v>0</v>
      </c>
      <c r="AB35" s="159">
        <f>'Raw Data'!AB35</f>
        <v>0</v>
      </c>
      <c r="AC35" s="159">
        <f>'Raw Data'!AC35</f>
        <v>0</v>
      </c>
      <c r="AD35" s="159">
        <f>'Raw Data'!AD35</f>
        <v>0</v>
      </c>
      <c r="AE35" s="159">
        <f>'Raw Data'!AE35</f>
        <v>0</v>
      </c>
      <c r="AF35" s="159">
        <f>'Raw Data'!AF35</f>
        <v>0</v>
      </c>
      <c r="AG35" s="159">
        <f>'Raw Data'!AG35</f>
        <v>0</v>
      </c>
      <c r="AH35" s="159">
        <f>'Raw Data'!AH35</f>
        <v>0</v>
      </c>
      <c r="AI35" s="159">
        <f>'Raw Data'!AI35</f>
        <v>0</v>
      </c>
      <c r="AJ35" s="159">
        <f>'Raw Data'!AJ35</f>
        <v>0</v>
      </c>
      <c r="AK35" s="159">
        <f>'Raw Data'!AK35</f>
        <v>0</v>
      </c>
      <c r="AL35" s="159">
        <f>'Raw Data'!AL35</f>
        <v>0</v>
      </c>
      <c r="AM35" s="159">
        <f>'Raw Data'!AM35</f>
        <v>0</v>
      </c>
      <c r="AN35" s="159">
        <f>'Raw Data'!AN35</f>
        <v>0</v>
      </c>
      <c r="AO35" s="159">
        <f>'Raw Data'!AO35</f>
        <v>0</v>
      </c>
      <c r="AP35" s="159">
        <f>'Raw Data'!AP35</f>
        <v>0</v>
      </c>
      <c r="AQ35" s="159">
        <f>'Raw Data'!AQ35</f>
        <v>0</v>
      </c>
      <c r="AR35" s="159">
        <f>'Raw Data'!AR35</f>
        <v>0</v>
      </c>
      <c r="AS35" s="159">
        <f>'Raw Data'!AS35</f>
        <v>0</v>
      </c>
      <c r="AT35" s="159">
        <f>'Raw Data'!AT35</f>
        <v>0</v>
      </c>
      <c r="AU35" s="159">
        <f>'Raw Data'!AU35</f>
        <v>0</v>
      </c>
      <c r="AV35" s="159">
        <f>'Raw Data'!AV35</f>
        <v>0</v>
      </c>
      <c r="AW35" s="159">
        <f>'Raw Data'!AW35</f>
        <v>0</v>
      </c>
      <c r="AX35" s="159">
        <f>'Raw Data'!AX35</f>
        <v>0</v>
      </c>
      <c r="AY35" s="159">
        <f>'Raw Data'!AY35</f>
        <v>0</v>
      </c>
      <c r="AZ35" s="159">
        <f>'Raw Data'!AZ35</f>
        <v>0</v>
      </c>
      <c r="BA35" s="159">
        <f>'Raw Data'!BA35</f>
        <v>0</v>
      </c>
      <c r="BB35" s="159">
        <f>'Raw Data'!BB35</f>
        <v>0</v>
      </c>
      <c r="BC35" s="159">
        <f>'Raw Data'!BC35</f>
        <v>0</v>
      </c>
      <c r="BD35" s="159">
        <f>'Raw Data'!BD35</f>
        <v>0</v>
      </c>
      <c r="BE35" s="159">
        <f>'Raw Data'!BE35</f>
        <v>0</v>
      </c>
      <c r="BF35" s="159">
        <f>'Raw Data'!BF35</f>
        <v>0</v>
      </c>
      <c r="BG35" s="159">
        <f>'Raw Data'!BG35</f>
        <v>0</v>
      </c>
      <c r="BH35" s="159">
        <f>'Raw Data'!BH35</f>
        <v>0</v>
      </c>
      <c r="BI35" s="159">
        <f>'Raw Data'!BI35</f>
        <v>0</v>
      </c>
      <c r="BJ35" s="159">
        <f>'Raw Data'!BJ35</f>
        <v>0</v>
      </c>
      <c r="BK35" s="159">
        <f>'Raw Data'!BK35</f>
        <v>0</v>
      </c>
      <c r="BL35" s="159">
        <f>'Raw Data'!BL35</f>
        <v>0</v>
      </c>
      <c r="BM35" s="159">
        <f>'Raw Data'!BM35</f>
        <v>0</v>
      </c>
      <c r="BN35" s="159">
        <f>'Raw Data'!BN35</f>
        <v>0</v>
      </c>
      <c r="BO35" s="159">
        <f>'Raw Data'!BO35</f>
        <v>0</v>
      </c>
      <c r="BP35" s="159">
        <f>'Raw Data'!BP35</f>
        <v>0</v>
      </c>
      <c r="BQ35" s="159">
        <f>'Raw Data'!BQ35</f>
        <v>0</v>
      </c>
      <c r="BR35" s="159">
        <f>'Raw Data'!BR35</f>
        <v>0</v>
      </c>
      <c r="BS35" s="159">
        <f>'Raw Data'!BS35</f>
        <v>0</v>
      </c>
      <c r="BT35" s="159">
        <f>'Raw Data'!BT35</f>
        <v>0</v>
      </c>
      <c r="BU35" s="159">
        <f>'Raw Data'!BU35</f>
        <v>0</v>
      </c>
      <c r="BV35" s="159">
        <f>'Raw Data'!BV35</f>
        <v>0</v>
      </c>
      <c r="BW35" s="159">
        <f>'Raw Data'!BW35</f>
        <v>0</v>
      </c>
      <c r="BX35" s="159">
        <f>'Raw Data'!BX35</f>
        <v>0</v>
      </c>
      <c r="BY35" s="159">
        <f>'Raw Data'!BY35</f>
        <v>0</v>
      </c>
      <c r="BZ35" s="159">
        <f>'Raw Data'!BZ35</f>
        <v>0</v>
      </c>
      <c r="CA35" s="159">
        <f>'Raw Data'!CA35</f>
        <v>0</v>
      </c>
      <c r="CB35" s="159">
        <f>'Raw Data'!CB35</f>
        <v>0</v>
      </c>
      <c r="CC35" s="159">
        <f>'Raw Data'!CC35</f>
        <v>0</v>
      </c>
      <c r="CD35" s="159">
        <f>'Raw Data'!CD35</f>
        <v>0</v>
      </c>
      <c r="CE35" s="159">
        <f>'Raw Data'!CE35</f>
        <v>0</v>
      </c>
      <c r="CF35" s="159">
        <f>'Raw Data'!CF35</f>
        <v>0</v>
      </c>
      <c r="CG35" s="159">
        <f>'Raw Data'!CG35</f>
        <v>0</v>
      </c>
      <c r="CH35" s="159">
        <f>'Raw Data'!CH35</f>
        <v>0</v>
      </c>
      <c r="CI35" s="159">
        <f>'Raw Data'!CI35</f>
        <v>0</v>
      </c>
      <c r="CJ35" s="159">
        <f>'Raw Data'!CJ35</f>
        <v>0</v>
      </c>
      <c r="CK35" s="159">
        <f>'Raw Data'!CK35</f>
        <v>0</v>
      </c>
      <c r="CL35" s="159">
        <f>'Raw Data'!CL35</f>
        <v>0</v>
      </c>
      <c r="CM35" s="159">
        <f>'Raw Data'!CM35</f>
        <v>0</v>
      </c>
      <c r="CN35" s="159">
        <f>'Raw Data'!CN35</f>
        <v>0</v>
      </c>
      <c r="CO35" s="159">
        <f>'Raw Data'!CO35</f>
        <v>0</v>
      </c>
      <c r="CP35" s="159">
        <f>'Raw Data'!CP35</f>
        <v>0</v>
      </c>
      <c r="CQ35" s="159">
        <f>'Raw Data'!CQ35</f>
        <v>0</v>
      </c>
      <c r="CR35" s="159">
        <f>'Raw Data'!CR35</f>
        <v>0</v>
      </c>
      <c r="CS35" s="159">
        <f>'Raw Data'!CS35</f>
        <v>0</v>
      </c>
    </row>
    <row r="36" spans="1:97" ht="12.75">
      <c r="A36" s="154">
        <v>35</v>
      </c>
      <c r="B36" s="159">
        <f>'Raw Data'!B36</f>
        <v>0</v>
      </c>
      <c r="C36" s="159">
        <f>'Raw Data'!C36</f>
        <v>0</v>
      </c>
      <c r="D36" s="159">
        <f>'Raw Data'!D36</f>
        <v>0</v>
      </c>
      <c r="E36" s="159">
        <f>'Raw Data'!E36</f>
        <v>0</v>
      </c>
      <c r="F36" s="159">
        <f>'Raw Data'!F36</f>
        <v>0</v>
      </c>
      <c r="G36" s="159">
        <f>'Raw Data'!G36</f>
        <v>0</v>
      </c>
      <c r="H36" s="159">
        <f>'Raw Data'!H36</f>
        <v>0</v>
      </c>
      <c r="I36" s="159">
        <f>'Raw Data'!I36</f>
        <v>0</v>
      </c>
      <c r="J36" s="159">
        <f>'Raw Data'!J36</f>
        <v>0</v>
      </c>
      <c r="K36" s="159">
        <f>'Raw Data'!K36</f>
        <v>0</v>
      </c>
      <c r="L36" s="159">
        <f>'Raw Data'!L36</f>
        <v>0</v>
      </c>
      <c r="M36" s="159">
        <f>'Raw Data'!M36</f>
        <v>0</v>
      </c>
      <c r="N36" s="159">
        <f>'Raw Data'!N36</f>
        <v>0</v>
      </c>
      <c r="O36" s="159">
        <f>'Raw Data'!O36</f>
        <v>0</v>
      </c>
      <c r="P36" s="159">
        <f>'Raw Data'!P36</f>
        <v>0</v>
      </c>
      <c r="Q36" s="159">
        <f>'Raw Data'!Q36</f>
        <v>0</v>
      </c>
      <c r="R36" s="159">
        <f>'Raw Data'!R36</f>
        <v>0</v>
      </c>
      <c r="S36" s="159">
        <f>'Raw Data'!S36</f>
        <v>0</v>
      </c>
      <c r="T36" s="159">
        <f>'Raw Data'!T36</f>
        <v>0</v>
      </c>
      <c r="U36" s="159">
        <f>'Raw Data'!U36</f>
        <v>0</v>
      </c>
      <c r="V36" s="159">
        <f>'Raw Data'!V36</f>
        <v>0</v>
      </c>
      <c r="W36" s="159">
        <f>'Raw Data'!W36</f>
        <v>0</v>
      </c>
      <c r="X36" s="159">
        <f>'Raw Data'!X36</f>
        <v>0</v>
      </c>
      <c r="Y36" s="159">
        <f>'Raw Data'!Y36</f>
        <v>0</v>
      </c>
      <c r="Z36" s="159">
        <f>'Raw Data'!Z36</f>
        <v>0</v>
      </c>
      <c r="AA36" s="159">
        <f>'Raw Data'!AA36</f>
        <v>0</v>
      </c>
      <c r="AB36" s="159">
        <f>'Raw Data'!AB36</f>
        <v>0</v>
      </c>
      <c r="AC36" s="159">
        <f>'Raw Data'!AC36</f>
        <v>0</v>
      </c>
      <c r="AD36" s="159">
        <f>'Raw Data'!AD36</f>
        <v>0</v>
      </c>
      <c r="AE36" s="159">
        <f>'Raw Data'!AE36</f>
        <v>0</v>
      </c>
      <c r="AF36" s="159">
        <f>'Raw Data'!AF36</f>
        <v>0</v>
      </c>
      <c r="AG36" s="159">
        <f>'Raw Data'!AG36</f>
        <v>0</v>
      </c>
      <c r="AH36" s="159">
        <f>'Raw Data'!AH36</f>
        <v>0</v>
      </c>
      <c r="AI36" s="159">
        <f>'Raw Data'!AI36</f>
        <v>0</v>
      </c>
      <c r="AJ36" s="159">
        <f>'Raw Data'!AJ36</f>
        <v>0</v>
      </c>
      <c r="AK36" s="159">
        <f>'Raw Data'!AK36</f>
        <v>0</v>
      </c>
      <c r="AL36" s="159">
        <f>'Raw Data'!AL36</f>
        <v>0</v>
      </c>
      <c r="AM36" s="159">
        <f>'Raw Data'!AM36</f>
        <v>0</v>
      </c>
      <c r="AN36" s="159">
        <f>'Raw Data'!AN36</f>
        <v>0</v>
      </c>
      <c r="AO36" s="159">
        <f>'Raw Data'!AO36</f>
        <v>0</v>
      </c>
      <c r="AP36" s="159">
        <f>'Raw Data'!AP36</f>
        <v>0</v>
      </c>
      <c r="AQ36" s="159">
        <f>'Raw Data'!AQ36</f>
        <v>0</v>
      </c>
      <c r="AR36" s="159">
        <f>'Raw Data'!AR36</f>
        <v>0</v>
      </c>
      <c r="AS36" s="159">
        <f>'Raw Data'!AS36</f>
        <v>0</v>
      </c>
      <c r="AT36" s="159">
        <f>'Raw Data'!AT36</f>
        <v>0</v>
      </c>
      <c r="AU36" s="159">
        <f>'Raw Data'!AU36</f>
        <v>0</v>
      </c>
      <c r="AV36" s="159">
        <f>'Raw Data'!AV36</f>
        <v>0</v>
      </c>
      <c r="AW36" s="159">
        <f>'Raw Data'!AW36</f>
        <v>0</v>
      </c>
      <c r="AX36" s="159">
        <f>'Raw Data'!AX36</f>
        <v>0</v>
      </c>
      <c r="AY36" s="159">
        <f>'Raw Data'!AY36</f>
        <v>0</v>
      </c>
      <c r="AZ36" s="159">
        <f>'Raw Data'!AZ36</f>
        <v>0</v>
      </c>
      <c r="BA36" s="159">
        <f>'Raw Data'!BA36</f>
        <v>0</v>
      </c>
      <c r="BB36" s="159">
        <f>'Raw Data'!BB36</f>
        <v>0</v>
      </c>
      <c r="BC36" s="159">
        <f>'Raw Data'!BC36</f>
        <v>0</v>
      </c>
      <c r="BD36" s="159">
        <f>'Raw Data'!BD36</f>
        <v>0</v>
      </c>
      <c r="BE36" s="159">
        <f>'Raw Data'!BE36</f>
        <v>0</v>
      </c>
      <c r="BF36" s="159">
        <f>'Raw Data'!BF36</f>
        <v>0</v>
      </c>
      <c r="BG36" s="159">
        <f>'Raw Data'!BG36</f>
        <v>0</v>
      </c>
      <c r="BH36" s="159">
        <f>'Raw Data'!BH36</f>
        <v>0</v>
      </c>
      <c r="BI36" s="159">
        <f>'Raw Data'!BI36</f>
        <v>0</v>
      </c>
      <c r="BJ36" s="159">
        <f>'Raw Data'!BJ36</f>
        <v>0</v>
      </c>
      <c r="BK36" s="159">
        <f>'Raw Data'!BK36</f>
        <v>0</v>
      </c>
      <c r="BL36" s="159">
        <f>'Raw Data'!BL36</f>
        <v>0</v>
      </c>
      <c r="BM36" s="159">
        <f>'Raw Data'!BM36</f>
        <v>0</v>
      </c>
      <c r="BN36" s="159">
        <f>'Raw Data'!BN36</f>
        <v>0</v>
      </c>
      <c r="BO36" s="159">
        <f>'Raw Data'!BO36</f>
        <v>0</v>
      </c>
      <c r="BP36" s="159">
        <f>'Raw Data'!BP36</f>
        <v>0</v>
      </c>
      <c r="BQ36" s="159">
        <f>'Raw Data'!BQ36</f>
        <v>0</v>
      </c>
      <c r="BR36" s="159">
        <f>'Raw Data'!BR36</f>
        <v>0</v>
      </c>
      <c r="BS36" s="159">
        <f>'Raw Data'!BS36</f>
        <v>0</v>
      </c>
      <c r="BT36" s="159">
        <f>'Raw Data'!BT36</f>
        <v>0</v>
      </c>
      <c r="BU36" s="159">
        <f>'Raw Data'!BU36</f>
        <v>0</v>
      </c>
      <c r="BV36" s="159">
        <f>'Raw Data'!BV36</f>
        <v>0</v>
      </c>
      <c r="BW36" s="159">
        <f>'Raw Data'!BW36</f>
        <v>0</v>
      </c>
      <c r="BX36" s="159">
        <f>'Raw Data'!BX36</f>
        <v>0</v>
      </c>
      <c r="BY36" s="159">
        <f>'Raw Data'!BY36</f>
        <v>0</v>
      </c>
      <c r="BZ36" s="159">
        <f>'Raw Data'!BZ36</f>
        <v>0</v>
      </c>
      <c r="CA36" s="159">
        <f>'Raw Data'!CA36</f>
        <v>0</v>
      </c>
      <c r="CB36" s="159">
        <f>'Raw Data'!CB36</f>
        <v>0</v>
      </c>
      <c r="CC36" s="159">
        <f>'Raw Data'!CC36</f>
        <v>0</v>
      </c>
      <c r="CD36" s="159">
        <f>'Raw Data'!CD36</f>
        <v>0</v>
      </c>
      <c r="CE36" s="159">
        <f>'Raw Data'!CE36</f>
        <v>0</v>
      </c>
      <c r="CF36" s="159">
        <f>'Raw Data'!CF36</f>
        <v>0</v>
      </c>
      <c r="CG36" s="159">
        <f>'Raw Data'!CG36</f>
        <v>0</v>
      </c>
      <c r="CH36" s="159">
        <f>'Raw Data'!CH36</f>
        <v>0</v>
      </c>
      <c r="CI36" s="159">
        <f>'Raw Data'!CI36</f>
        <v>0</v>
      </c>
      <c r="CJ36" s="159">
        <f>'Raw Data'!CJ36</f>
        <v>0</v>
      </c>
      <c r="CK36" s="159">
        <f>'Raw Data'!CK36</f>
        <v>0</v>
      </c>
      <c r="CL36" s="159">
        <f>'Raw Data'!CL36</f>
        <v>0</v>
      </c>
      <c r="CM36" s="159">
        <f>'Raw Data'!CM36</f>
        <v>0</v>
      </c>
      <c r="CN36" s="159">
        <f>'Raw Data'!CN36</f>
        <v>0</v>
      </c>
      <c r="CO36" s="159">
        <f>'Raw Data'!CO36</f>
        <v>0</v>
      </c>
      <c r="CP36" s="159">
        <f>'Raw Data'!CP36</f>
        <v>0</v>
      </c>
      <c r="CQ36" s="159">
        <f>'Raw Data'!CQ36</f>
        <v>0</v>
      </c>
      <c r="CR36" s="159">
        <f>'Raw Data'!CR36</f>
        <v>0</v>
      </c>
      <c r="CS36" s="159">
        <f>'Raw Data'!CS36</f>
        <v>0</v>
      </c>
    </row>
    <row r="37" spans="1:97" ht="12.75">
      <c r="A37" s="154">
        <v>36</v>
      </c>
      <c r="B37" s="159">
        <f>'Raw Data'!B37</f>
        <v>0</v>
      </c>
      <c r="C37" s="159">
        <f>'Raw Data'!C37</f>
        <v>0</v>
      </c>
      <c r="D37" s="159">
        <f>'Raw Data'!D37</f>
        <v>0</v>
      </c>
      <c r="E37" s="159">
        <f>'Raw Data'!E37</f>
        <v>0</v>
      </c>
      <c r="F37" s="159">
        <f>'Raw Data'!F37</f>
        <v>0</v>
      </c>
      <c r="G37" s="159">
        <f>'Raw Data'!G37</f>
        <v>0</v>
      </c>
      <c r="H37" s="159">
        <f>'Raw Data'!H37</f>
        <v>0</v>
      </c>
      <c r="I37" s="159">
        <f>'Raw Data'!I37</f>
        <v>0</v>
      </c>
      <c r="J37" s="159">
        <f>'Raw Data'!J37</f>
        <v>0</v>
      </c>
      <c r="K37" s="159">
        <f>'Raw Data'!K37</f>
        <v>0</v>
      </c>
      <c r="L37" s="159">
        <f>'Raw Data'!L37</f>
        <v>0</v>
      </c>
      <c r="M37" s="159">
        <f>'Raw Data'!M37</f>
        <v>0</v>
      </c>
      <c r="N37" s="159">
        <f>'Raw Data'!N37</f>
        <v>0</v>
      </c>
      <c r="O37" s="159">
        <f>'Raw Data'!O37</f>
        <v>0</v>
      </c>
      <c r="P37" s="159">
        <f>'Raw Data'!P37</f>
        <v>0</v>
      </c>
      <c r="Q37" s="159">
        <f>'Raw Data'!Q37</f>
        <v>0</v>
      </c>
      <c r="R37" s="159">
        <f>'Raw Data'!R37</f>
        <v>0</v>
      </c>
      <c r="S37" s="159">
        <f>'Raw Data'!S37</f>
        <v>0</v>
      </c>
      <c r="T37" s="159">
        <f>'Raw Data'!T37</f>
        <v>0</v>
      </c>
      <c r="U37" s="159">
        <f>'Raw Data'!U37</f>
        <v>0</v>
      </c>
      <c r="V37" s="159">
        <f>'Raw Data'!V37</f>
        <v>0</v>
      </c>
      <c r="W37" s="159">
        <f>'Raw Data'!W37</f>
        <v>0</v>
      </c>
      <c r="X37" s="159">
        <f>'Raw Data'!X37</f>
        <v>0</v>
      </c>
      <c r="Y37" s="159">
        <f>'Raw Data'!Y37</f>
        <v>0</v>
      </c>
      <c r="Z37" s="159">
        <f>'Raw Data'!Z37</f>
        <v>0</v>
      </c>
      <c r="AA37" s="159">
        <f>'Raw Data'!AA37</f>
        <v>0</v>
      </c>
      <c r="AB37" s="159">
        <f>'Raw Data'!AB37</f>
        <v>0</v>
      </c>
      <c r="AC37" s="159">
        <f>'Raw Data'!AC37</f>
        <v>0</v>
      </c>
      <c r="AD37" s="159">
        <f>'Raw Data'!AD37</f>
        <v>0</v>
      </c>
      <c r="AE37" s="159">
        <f>'Raw Data'!AE37</f>
        <v>0</v>
      </c>
      <c r="AF37" s="159">
        <f>'Raw Data'!AF37</f>
        <v>0</v>
      </c>
      <c r="AG37" s="159">
        <f>'Raw Data'!AG37</f>
        <v>0</v>
      </c>
      <c r="AH37" s="159">
        <f>'Raw Data'!AH37</f>
        <v>0</v>
      </c>
      <c r="AI37" s="159">
        <f>'Raw Data'!AI37</f>
        <v>0</v>
      </c>
      <c r="AJ37" s="159">
        <f>'Raw Data'!AJ37</f>
        <v>0</v>
      </c>
      <c r="AK37" s="159">
        <f>'Raw Data'!AK37</f>
        <v>0</v>
      </c>
      <c r="AL37" s="159">
        <f>'Raw Data'!AL37</f>
        <v>0</v>
      </c>
      <c r="AM37" s="159">
        <f>'Raw Data'!AM37</f>
        <v>0</v>
      </c>
      <c r="AN37" s="159">
        <f>'Raw Data'!AN37</f>
        <v>0</v>
      </c>
      <c r="AO37" s="159">
        <f>'Raw Data'!AO37</f>
        <v>0</v>
      </c>
      <c r="AP37" s="159">
        <f>'Raw Data'!AP37</f>
        <v>0</v>
      </c>
      <c r="AQ37" s="159">
        <f>'Raw Data'!AQ37</f>
        <v>0</v>
      </c>
      <c r="AR37" s="159">
        <f>'Raw Data'!AR37</f>
        <v>0</v>
      </c>
      <c r="AS37" s="159">
        <f>'Raw Data'!AS37</f>
        <v>0</v>
      </c>
      <c r="AT37" s="159">
        <f>'Raw Data'!AT37</f>
        <v>0</v>
      </c>
      <c r="AU37" s="159">
        <f>'Raw Data'!AU37</f>
        <v>0</v>
      </c>
      <c r="AV37" s="159">
        <f>'Raw Data'!AV37</f>
        <v>0</v>
      </c>
      <c r="AW37" s="159">
        <f>'Raw Data'!AW37</f>
        <v>0</v>
      </c>
      <c r="AX37" s="159">
        <f>'Raw Data'!AX37</f>
        <v>0</v>
      </c>
      <c r="AY37" s="159">
        <f>'Raw Data'!AY37</f>
        <v>0</v>
      </c>
      <c r="AZ37" s="159">
        <f>'Raw Data'!AZ37</f>
        <v>0</v>
      </c>
      <c r="BA37" s="159">
        <f>'Raw Data'!BA37</f>
        <v>0</v>
      </c>
      <c r="BB37" s="159">
        <f>'Raw Data'!BB37</f>
        <v>0</v>
      </c>
      <c r="BC37" s="159">
        <f>'Raw Data'!BC37</f>
        <v>0</v>
      </c>
      <c r="BD37" s="159">
        <f>'Raw Data'!BD37</f>
        <v>0</v>
      </c>
      <c r="BE37" s="159">
        <f>'Raw Data'!BE37</f>
        <v>0</v>
      </c>
      <c r="BF37" s="159">
        <f>'Raw Data'!BF37</f>
        <v>0</v>
      </c>
      <c r="BG37" s="159">
        <f>'Raw Data'!BG37</f>
        <v>0</v>
      </c>
      <c r="BH37" s="159">
        <f>'Raw Data'!BH37</f>
        <v>0</v>
      </c>
      <c r="BI37" s="159">
        <f>'Raw Data'!BI37</f>
        <v>0</v>
      </c>
      <c r="BJ37" s="159">
        <f>'Raw Data'!BJ37</f>
        <v>0</v>
      </c>
      <c r="BK37" s="159">
        <f>'Raw Data'!BK37</f>
        <v>0</v>
      </c>
      <c r="BL37" s="159">
        <f>'Raw Data'!BL37</f>
        <v>0</v>
      </c>
      <c r="BM37" s="159">
        <f>'Raw Data'!BM37</f>
        <v>0</v>
      </c>
      <c r="BN37" s="159">
        <f>'Raw Data'!BN37</f>
        <v>0</v>
      </c>
      <c r="BO37" s="159">
        <f>'Raw Data'!BO37</f>
        <v>0</v>
      </c>
      <c r="BP37" s="159">
        <f>'Raw Data'!BP37</f>
        <v>0</v>
      </c>
      <c r="BQ37" s="159">
        <f>'Raw Data'!BQ37</f>
        <v>0</v>
      </c>
      <c r="BR37" s="159">
        <f>'Raw Data'!BR37</f>
        <v>0</v>
      </c>
      <c r="BS37" s="159">
        <f>'Raw Data'!BS37</f>
        <v>0</v>
      </c>
      <c r="BT37" s="159">
        <f>'Raw Data'!BT37</f>
        <v>0</v>
      </c>
      <c r="BU37" s="159">
        <f>'Raw Data'!BU37</f>
        <v>0</v>
      </c>
      <c r="BV37" s="159">
        <f>'Raw Data'!BV37</f>
        <v>0</v>
      </c>
      <c r="BW37" s="159">
        <f>'Raw Data'!BW37</f>
        <v>0</v>
      </c>
      <c r="BX37" s="159">
        <f>'Raw Data'!BX37</f>
        <v>0</v>
      </c>
      <c r="BY37" s="159">
        <f>'Raw Data'!BY37</f>
        <v>0</v>
      </c>
      <c r="BZ37" s="159">
        <f>'Raw Data'!BZ37</f>
        <v>0</v>
      </c>
      <c r="CA37" s="159">
        <f>'Raw Data'!CA37</f>
        <v>0</v>
      </c>
      <c r="CB37" s="159">
        <f>'Raw Data'!CB37</f>
        <v>0</v>
      </c>
      <c r="CC37" s="159">
        <f>'Raw Data'!CC37</f>
        <v>0</v>
      </c>
      <c r="CD37" s="159">
        <f>'Raw Data'!CD37</f>
        <v>0</v>
      </c>
      <c r="CE37" s="159">
        <f>'Raw Data'!CE37</f>
        <v>0</v>
      </c>
      <c r="CF37" s="159">
        <f>'Raw Data'!CF37</f>
        <v>0</v>
      </c>
      <c r="CG37" s="159">
        <f>'Raw Data'!CG37</f>
        <v>0</v>
      </c>
      <c r="CH37" s="159">
        <f>'Raw Data'!CH37</f>
        <v>0</v>
      </c>
      <c r="CI37" s="159">
        <f>'Raw Data'!CI37</f>
        <v>0</v>
      </c>
      <c r="CJ37" s="159">
        <f>'Raw Data'!CJ37</f>
        <v>0</v>
      </c>
      <c r="CK37" s="159">
        <f>'Raw Data'!CK37</f>
        <v>0</v>
      </c>
      <c r="CL37" s="159">
        <f>'Raw Data'!CL37</f>
        <v>0</v>
      </c>
      <c r="CM37" s="159">
        <f>'Raw Data'!CM37</f>
        <v>0</v>
      </c>
      <c r="CN37" s="159">
        <f>'Raw Data'!CN37</f>
        <v>0</v>
      </c>
      <c r="CO37" s="159">
        <f>'Raw Data'!CO37</f>
        <v>0</v>
      </c>
      <c r="CP37" s="159">
        <f>'Raw Data'!CP37</f>
        <v>0</v>
      </c>
      <c r="CQ37" s="159">
        <f>'Raw Data'!CQ37</f>
        <v>0</v>
      </c>
      <c r="CR37" s="159">
        <f>'Raw Data'!CR37</f>
        <v>0</v>
      </c>
      <c r="CS37" s="159">
        <f>'Raw Data'!CS37</f>
        <v>0</v>
      </c>
    </row>
    <row r="38" spans="1:97" ht="12.75">
      <c r="A38" s="154">
        <v>37</v>
      </c>
      <c r="B38" s="159">
        <f>'Raw Data'!B38</f>
        <v>0</v>
      </c>
      <c r="C38" s="159">
        <f>'Raw Data'!C38</f>
        <v>0</v>
      </c>
      <c r="D38" s="159">
        <f>'Raw Data'!D38</f>
        <v>0</v>
      </c>
      <c r="E38" s="159">
        <f>'Raw Data'!E38</f>
        <v>0</v>
      </c>
      <c r="F38" s="159">
        <f>'Raw Data'!F38</f>
        <v>0</v>
      </c>
      <c r="G38" s="159">
        <f>'Raw Data'!G38</f>
        <v>0</v>
      </c>
      <c r="H38" s="159">
        <f>'Raw Data'!H38</f>
        <v>0</v>
      </c>
      <c r="I38" s="159">
        <f>'Raw Data'!I38</f>
        <v>0</v>
      </c>
      <c r="J38" s="159">
        <f>'Raw Data'!J38</f>
        <v>0</v>
      </c>
      <c r="K38" s="159">
        <f>'Raw Data'!K38</f>
        <v>0</v>
      </c>
      <c r="L38" s="159">
        <f>'Raw Data'!L38</f>
        <v>0</v>
      </c>
      <c r="M38" s="159">
        <f>'Raw Data'!M38</f>
        <v>0</v>
      </c>
      <c r="N38" s="159">
        <f>'Raw Data'!N38</f>
        <v>0</v>
      </c>
      <c r="O38" s="159">
        <f>'Raw Data'!O38</f>
        <v>0</v>
      </c>
      <c r="P38" s="159">
        <f>'Raw Data'!P38</f>
        <v>0</v>
      </c>
      <c r="Q38" s="159">
        <f>'Raw Data'!Q38</f>
        <v>0</v>
      </c>
      <c r="R38" s="159">
        <f>'Raw Data'!R38</f>
        <v>0</v>
      </c>
      <c r="S38" s="159">
        <f>'Raw Data'!S38</f>
        <v>0</v>
      </c>
      <c r="T38" s="159">
        <f>'Raw Data'!T38</f>
        <v>0</v>
      </c>
      <c r="U38" s="159">
        <f>'Raw Data'!U38</f>
        <v>0</v>
      </c>
      <c r="V38" s="159">
        <f>'Raw Data'!V38</f>
        <v>0</v>
      </c>
      <c r="W38" s="159">
        <f>'Raw Data'!W38</f>
        <v>0</v>
      </c>
      <c r="X38" s="159">
        <f>'Raw Data'!X38</f>
        <v>0</v>
      </c>
      <c r="Y38" s="159">
        <f>'Raw Data'!Y38</f>
        <v>0</v>
      </c>
      <c r="Z38" s="159">
        <f>'Raw Data'!Z38</f>
        <v>0</v>
      </c>
      <c r="AA38" s="159">
        <f>'Raw Data'!AA38</f>
        <v>0</v>
      </c>
      <c r="AB38" s="159">
        <f>'Raw Data'!AB38</f>
        <v>0</v>
      </c>
      <c r="AC38" s="159">
        <f>'Raw Data'!AC38</f>
        <v>0</v>
      </c>
      <c r="AD38" s="159">
        <f>'Raw Data'!AD38</f>
        <v>0</v>
      </c>
      <c r="AE38" s="159">
        <f>'Raw Data'!AE38</f>
        <v>0</v>
      </c>
      <c r="AF38" s="159">
        <f>'Raw Data'!AF38</f>
        <v>0</v>
      </c>
      <c r="AG38" s="159">
        <f>'Raw Data'!AG38</f>
        <v>0</v>
      </c>
      <c r="AH38" s="159">
        <f>'Raw Data'!AH38</f>
        <v>0</v>
      </c>
      <c r="AI38" s="159">
        <f>'Raw Data'!AI38</f>
        <v>0</v>
      </c>
      <c r="AJ38" s="159">
        <f>'Raw Data'!AJ38</f>
        <v>0</v>
      </c>
      <c r="AK38" s="159">
        <f>'Raw Data'!AK38</f>
        <v>0</v>
      </c>
      <c r="AL38" s="159">
        <f>'Raw Data'!AL38</f>
        <v>0</v>
      </c>
      <c r="AM38" s="159">
        <f>'Raw Data'!AM38</f>
        <v>0</v>
      </c>
      <c r="AN38" s="159">
        <f>'Raw Data'!AN38</f>
        <v>0</v>
      </c>
      <c r="AO38" s="159">
        <f>'Raw Data'!AO38</f>
        <v>0</v>
      </c>
      <c r="AP38" s="159">
        <f>'Raw Data'!AP38</f>
        <v>0</v>
      </c>
      <c r="AQ38" s="159">
        <f>'Raw Data'!AQ38</f>
        <v>0</v>
      </c>
      <c r="AR38" s="159">
        <f>'Raw Data'!AR38</f>
        <v>0</v>
      </c>
      <c r="AS38" s="159">
        <f>'Raw Data'!AS38</f>
        <v>0</v>
      </c>
      <c r="AT38" s="159">
        <f>'Raw Data'!AT38</f>
        <v>0</v>
      </c>
      <c r="AU38" s="159">
        <f>'Raw Data'!AU38</f>
        <v>0</v>
      </c>
      <c r="AV38" s="159">
        <f>'Raw Data'!AV38</f>
        <v>0</v>
      </c>
      <c r="AW38" s="159">
        <f>'Raw Data'!AW38</f>
        <v>0</v>
      </c>
      <c r="AX38" s="159">
        <f>'Raw Data'!AX38</f>
        <v>0</v>
      </c>
      <c r="AY38" s="159">
        <f>'Raw Data'!AY38</f>
        <v>0</v>
      </c>
      <c r="AZ38" s="159">
        <f>'Raw Data'!AZ38</f>
        <v>0</v>
      </c>
      <c r="BA38" s="159">
        <f>'Raw Data'!BA38</f>
        <v>0</v>
      </c>
      <c r="BB38" s="159">
        <f>'Raw Data'!BB38</f>
        <v>0</v>
      </c>
      <c r="BC38" s="159">
        <f>'Raw Data'!BC38</f>
        <v>0</v>
      </c>
      <c r="BD38" s="159">
        <f>'Raw Data'!BD38</f>
        <v>0</v>
      </c>
      <c r="BE38" s="159">
        <f>'Raw Data'!BE38</f>
        <v>0</v>
      </c>
      <c r="BF38" s="159">
        <f>'Raw Data'!BF38</f>
        <v>0</v>
      </c>
      <c r="BG38" s="159">
        <f>'Raw Data'!BG38</f>
        <v>0</v>
      </c>
      <c r="BH38" s="159">
        <f>'Raw Data'!BH38</f>
        <v>0</v>
      </c>
      <c r="BI38" s="159">
        <f>'Raw Data'!BI38</f>
        <v>0</v>
      </c>
      <c r="BJ38" s="159">
        <f>'Raw Data'!BJ38</f>
        <v>0</v>
      </c>
      <c r="BK38" s="159">
        <f>'Raw Data'!BK38</f>
        <v>0</v>
      </c>
      <c r="BL38" s="159">
        <f>'Raw Data'!BL38</f>
        <v>0</v>
      </c>
      <c r="BM38" s="159">
        <f>'Raw Data'!BM38</f>
        <v>0</v>
      </c>
      <c r="BN38" s="159">
        <f>'Raw Data'!BN38</f>
        <v>0</v>
      </c>
      <c r="BO38" s="159">
        <f>'Raw Data'!BO38</f>
        <v>0</v>
      </c>
      <c r="BP38" s="159">
        <f>'Raw Data'!BP38</f>
        <v>0</v>
      </c>
      <c r="BQ38" s="159">
        <f>'Raw Data'!BQ38</f>
        <v>0</v>
      </c>
      <c r="BR38" s="159">
        <f>'Raw Data'!BR38</f>
        <v>0</v>
      </c>
      <c r="BS38" s="159">
        <f>'Raw Data'!BS38</f>
        <v>0</v>
      </c>
      <c r="BT38" s="159">
        <f>'Raw Data'!BT38</f>
        <v>0</v>
      </c>
      <c r="BU38" s="159">
        <f>'Raw Data'!BU38</f>
        <v>0</v>
      </c>
      <c r="BV38" s="159">
        <f>'Raw Data'!BV38</f>
        <v>0</v>
      </c>
      <c r="BW38" s="159">
        <f>'Raw Data'!BW38</f>
        <v>0</v>
      </c>
      <c r="BX38" s="159">
        <f>'Raw Data'!BX38</f>
        <v>0</v>
      </c>
      <c r="BY38" s="159">
        <f>'Raw Data'!BY38</f>
        <v>0</v>
      </c>
      <c r="BZ38" s="159">
        <f>'Raw Data'!BZ38</f>
        <v>0</v>
      </c>
      <c r="CA38" s="159">
        <f>'Raw Data'!CA38</f>
        <v>0</v>
      </c>
      <c r="CB38" s="159">
        <f>'Raw Data'!CB38</f>
        <v>0</v>
      </c>
      <c r="CC38" s="159">
        <f>'Raw Data'!CC38</f>
        <v>0</v>
      </c>
      <c r="CD38" s="159">
        <f>'Raw Data'!CD38</f>
        <v>0</v>
      </c>
      <c r="CE38" s="159">
        <f>'Raw Data'!CE38</f>
        <v>0</v>
      </c>
      <c r="CF38" s="159">
        <f>'Raw Data'!CF38</f>
        <v>0</v>
      </c>
      <c r="CG38" s="159">
        <f>'Raw Data'!CG38</f>
        <v>0</v>
      </c>
      <c r="CH38" s="159">
        <f>'Raw Data'!CH38</f>
        <v>0</v>
      </c>
      <c r="CI38" s="159">
        <f>'Raw Data'!CI38</f>
        <v>0</v>
      </c>
      <c r="CJ38" s="159">
        <f>'Raw Data'!CJ38</f>
        <v>0</v>
      </c>
      <c r="CK38" s="159">
        <f>'Raw Data'!CK38</f>
        <v>0</v>
      </c>
      <c r="CL38" s="159">
        <f>'Raw Data'!CL38</f>
        <v>0</v>
      </c>
      <c r="CM38" s="159">
        <f>'Raw Data'!CM38</f>
        <v>0</v>
      </c>
      <c r="CN38" s="159">
        <f>'Raw Data'!CN38</f>
        <v>0</v>
      </c>
      <c r="CO38" s="159">
        <f>'Raw Data'!CO38</f>
        <v>0</v>
      </c>
      <c r="CP38" s="159">
        <f>'Raw Data'!CP38</f>
        <v>0</v>
      </c>
      <c r="CQ38" s="159">
        <f>'Raw Data'!CQ38</f>
        <v>0</v>
      </c>
      <c r="CR38" s="159">
        <f>'Raw Data'!CR38</f>
        <v>0</v>
      </c>
      <c r="CS38" s="159">
        <f>'Raw Data'!CS38</f>
        <v>0</v>
      </c>
    </row>
    <row r="39" spans="1:97" ht="12.75">
      <c r="A39" s="154">
        <v>38</v>
      </c>
      <c r="B39" s="159">
        <f>'Raw Data'!B39</f>
        <v>0</v>
      </c>
      <c r="C39" s="159">
        <f>'Raw Data'!C39</f>
        <v>0</v>
      </c>
      <c r="D39" s="159">
        <f>'Raw Data'!D39</f>
        <v>0</v>
      </c>
      <c r="E39" s="159">
        <f>'Raw Data'!E39</f>
        <v>0</v>
      </c>
      <c r="F39" s="159">
        <f>'Raw Data'!F39</f>
        <v>0</v>
      </c>
      <c r="G39" s="159">
        <f>'Raw Data'!G39</f>
        <v>0</v>
      </c>
      <c r="H39" s="159">
        <f>'Raw Data'!H39</f>
        <v>0</v>
      </c>
      <c r="I39" s="159">
        <f>'Raw Data'!I39</f>
        <v>0</v>
      </c>
      <c r="J39" s="159">
        <f>'Raw Data'!J39</f>
        <v>0</v>
      </c>
      <c r="K39" s="159">
        <f>'Raw Data'!K39</f>
        <v>0</v>
      </c>
      <c r="L39" s="159">
        <f>'Raw Data'!L39</f>
        <v>0</v>
      </c>
      <c r="M39" s="159">
        <f>'Raw Data'!M39</f>
        <v>0</v>
      </c>
      <c r="N39" s="159">
        <f>'Raw Data'!N39</f>
        <v>0</v>
      </c>
      <c r="O39" s="159">
        <f>'Raw Data'!O39</f>
        <v>0</v>
      </c>
      <c r="P39" s="159">
        <f>'Raw Data'!P39</f>
        <v>0</v>
      </c>
      <c r="Q39" s="159">
        <f>'Raw Data'!Q39</f>
        <v>0</v>
      </c>
      <c r="R39" s="159">
        <f>'Raw Data'!R39</f>
        <v>0</v>
      </c>
      <c r="S39" s="159">
        <f>'Raw Data'!S39</f>
        <v>0</v>
      </c>
      <c r="T39" s="159">
        <f>'Raw Data'!T39</f>
        <v>0</v>
      </c>
      <c r="U39" s="159">
        <f>'Raw Data'!U39</f>
        <v>0</v>
      </c>
      <c r="V39" s="159">
        <f>'Raw Data'!V39</f>
        <v>0</v>
      </c>
      <c r="W39" s="159">
        <f>'Raw Data'!W39</f>
        <v>0</v>
      </c>
      <c r="X39" s="159">
        <f>'Raw Data'!X39</f>
        <v>0</v>
      </c>
      <c r="Y39" s="159">
        <f>'Raw Data'!Y39</f>
        <v>0</v>
      </c>
      <c r="Z39" s="159">
        <f>'Raw Data'!Z39</f>
        <v>0</v>
      </c>
      <c r="AA39" s="159">
        <f>'Raw Data'!AA39</f>
        <v>0</v>
      </c>
      <c r="AB39" s="159">
        <f>'Raw Data'!AB39</f>
        <v>0</v>
      </c>
      <c r="AC39" s="159">
        <f>'Raw Data'!AC39</f>
        <v>0</v>
      </c>
      <c r="AD39" s="159">
        <f>'Raw Data'!AD39</f>
        <v>0</v>
      </c>
      <c r="AE39" s="159">
        <f>'Raw Data'!AE39</f>
        <v>0</v>
      </c>
      <c r="AF39" s="159">
        <f>'Raw Data'!AF39</f>
        <v>0</v>
      </c>
      <c r="AG39" s="159">
        <f>'Raw Data'!AG39</f>
        <v>0</v>
      </c>
      <c r="AH39" s="159">
        <f>'Raw Data'!AH39</f>
        <v>0</v>
      </c>
      <c r="AI39" s="159">
        <f>'Raw Data'!AI39</f>
        <v>0</v>
      </c>
      <c r="AJ39" s="159">
        <f>'Raw Data'!AJ39</f>
        <v>0</v>
      </c>
      <c r="AK39" s="159">
        <f>'Raw Data'!AK39</f>
        <v>0</v>
      </c>
      <c r="AL39" s="159">
        <f>'Raw Data'!AL39</f>
        <v>0</v>
      </c>
      <c r="AM39" s="159">
        <f>'Raw Data'!AM39</f>
        <v>0</v>
      </c>
      <c r="AN39" s="159">
        <f>'Raw Data'!AN39</f>
        <v>0</v>
      </c>
      <c r="AO39" s="159">
        <f>'Raw Data'!AO39</f>
        <v>0</v>
      </c>
      <c r="AP39" s="159">
        <f>'Raw Data'!AP39</f>
        <v>0</v>
      </c>
      <c r="AQ39" s="159">
        <f>'Raw Data'!AQ39</f>
        <v>0</v>
      </c>
      <c r="AR39" s="159">
        <f>'Raw Data'!AR39</f>
        <v>0</v>
      </c>
      <c r="AS39" s="159">
        <f>'Raw Data'!AS39</f>
        <v>0</v>
      </c>
      <c r="AT39" s="159">
        <f>'Raw Data'!AT39</f>
        <v>0</v>
      </c>
      <c r="AU39" s="159">
        <f>'Raw Data'!AU39</f>
        <v>0</v>
      </c>
      <c r="AV39" s="159">
        <f>'Raw Data'!AV39</f>
        <v>0</v>
      </c>
      <c r="AW39" s="159">
        <f>'Raw Data'!AW39</f>
        <v>0</v>
      </c>
      <c r="AX39" s="159">
        <f>'Raw Data'!AX39</f>
        <v>0</v>
      </c>
      <c r="AY39" s="159">
        <f>'Raw Data'!AY39</f>
        <v>0</v>
      </c>
      <c r="AZ39" s="159">
        <f>'Raw Data'!AZ39</f>
        <v>0</v>
      </c>
      <c r="BA39" s="159">
        <f>'Raw Data'!BA39</f>
        <v>0</v>
      </c>
      <c r="BB39" s="159">
        <f>'Raw Data'!BB39</f>
        <v>0</v>
      </c>
      <c r="BC39" s="159">
        <f>'Raw Data'!BC39</f>
        <v>0</v>
      </c>
      <c r="BD39" s="159">
        <f>'Raw Data'!BD39</f>
        <v>0</v>
      </c>
      <c r="BE39" s="159">
        <f>'Raw Data'!BE39</f>
        <v>0</v>
      </c>
      <c r="BF39" s="159">
        <f>'Raw Data'!BF39</f>
        <v>0</v>
      </c>
      <c r="BG39" s="159">
        <f>'Raw Data'!BG39</f>
        <v>0</v>
      </c>
      <c r="BH39" s="159">
        <f>'Raw Data'!BH39</f>
        <v>0</v>
      </c>
      <c r="BI39" s="159">
        <f>'Raw Data'!BI39</f>
        <v>0</v>
      </c>
      <c r="BJ39" s="159">
        <f>'Raw Data'!BJ39</f>
        <v>0</v>
      </c>
      <c r="BK39" s="159">
        <f>'Raw Data'!BK39</f>
        <v>0</v>
      </c>
      <c r="BL39" s="159">
        <f>'Raw Data'!BL39</f>
        <v>0</v>
      </c>
      <c r="BM39" s="159">
        <f>'Raw Data'!BM39</f>
        <v>0</v>
      </c>
      <c r="BN39" s="159">
        <f>'Raw Data'!BN39</f>
        <v>0</v>
      </c>
      <c r="BO39" s="159">
        <f>'Raw Data'!BO39</f>
        <v>0</v>
      </c>
      <c r="BP39" s="159">
        <f>'Raw Data'!BP39</f>
        <v>0</v>
      </c>
      <c r="BQ39" s="159">
        <f>'Raw Data'!BQ39</f>
        <v>0</v>
      </c>
      <c r="BR39" s="159">
        <f>'Raw Data'!BR39</f>
        <v>0</v>
      </c>
      <c r="BS39" s="159">
        <f>'Raw Data'!BS39</f>
        <v>0</v>
      </c>
      <c r="BT39" s="159">
        <f>'Raw Data'!BT39</f>
        <v>0</v>
      </c>
      <c r="BU39" s="159">
        <f>'Raw Data'!BU39</f>
        <v>0</v>
      </c>
      <c r="BV39" s="159">
        <f>'Raw Data'!BV39</f>
        <v>0</v>
      </c>
      <c r="BW39" s="159">
        <f>'Raw Data'!BW39</f>
        <v>0</v>
      </c>
      <c r="BX39" s="159">
        <f>'Raw Data'!BX39</f>
        <v>0</v>
      </c>
      <c r="BY39" s="159">
        <f>'Raw Data'!BY39</f>
        <v>0</v>
      </c>
      <c r="BZ39" s="159">
        <f>'Raw Data'!BZ39</f>
        <v>0</v>
      </c>
      <c r="CA39" s="159">
        <f>'Raw Data'!CA39</f>
        <v>0</v>
      </c>
      <c r="CB39" s="159">
        <f>'Raw Data'!CB39</f>
        <v>0</v>
      </c>
      <c r="CC39" s="159">
        <f>'Raw Data'!CC39</f>
        <v>0</v>
      </c>
      <c r="CD39" s="159">
        <f>'Raw Data'!CD39</f>
        <v>0</v>
      </c>
      <c r="CE39" s="159">
        <f>'Raw Data'!CE39</f>
        <v>0</v>
      </c>
      <c r="CF39" s="159">
        <f>'Raw Data'!CF39</f>
        <v>0</v>
      </c>
      <c r="CG39" s="159">
        <f>'Raw Data'!CG39</f>
        <v>0</v>
      </c>
      <c r="CH39" s="159">
        <f>'Raw Data'!CH39</f>
        <v>0</v>
      </c>
      <c r="CI39" s="159">
        <f>'Raw Data'!CI39</f>
        <v>0</v>
      </c>
      <c r="CJ39" s="159">
        <f>'Raw Data'!CJ39</f>
        <v>0</v>
      </c>
      <c r="CK39" s="159">
        <f>'Raw Data'!CK39</f>
        <v>0</v>
      </c>
      <c r="CL39" s="159">
        <f>'Raw Data'!CL39</f>
        <v>0</v>
      </c>
      <c r="CM39" s="159">
        <f>'Raw Data'!CM39</f>
        <v>0</v>
      </c>
      <c r="CN39" s="159">
        <f>'Raw Data'!CN39</f>
        <v>0</v>
      </c>
      <c r="CO39" s="159">
        <f>'Raw Data'!CO39</f>
        <v>0</v>
      </c>
      <c r="CP39" s="159">
        <f>'Raw Data'!CP39</f>
        <v>0</v>
      </c>
      <c r="CQ39" s="159">
        <f>'Raw Data'!CQ39</f>
        <v>0</v>
      </c>
      <c r="CR39" s="159">
        <f>'Raw Data'!CR39</f>
        <v>0</v>
      </c>
      <c r="CS39" s="159">
        <f>'Raw Data'!CS39</f>
        <v>0</v>
      </c>
    </row>
    <row r="40" spans="1:97" ht="12.75">
      <c r="A40" s="154">
        <v>39</v>
      </c>
      <c r="B40" s="159">
        <f>'Raw Data'!B40</f>
        <v>0</v>
      </c>
      <c r="C40" s="159">
        <f>'Raw Data'!C40</f>
        <v>0</v>
      </c>
      <c r="D40" s="159">
        <f>'Raw Data'!D40</f>
        <v>0</v>
      </c>
      <c r="E40" s="159">
        <f>'Raw Data'!E40</f>
        <v>0</v>
      </c>
      <c r="F40" s="159">
        <f>'Raw Data'!F40</f>
        <v>0</v>
      </c>
      <c r="G40" s="159">
        <f>'Raw Data'!G40</f>
        <v>0</v>
      </c>
      <c r="H40" s="159">
        <f>'Raw Data'!H40</f>
        <v>0</v>
      </c>
      <c r="I40" s="159">
        <f>'Raw Data'!I40</f>
        <v>0</v>
      </c>
      <c r="J40" s="159">
        <f>'Raw Data'!J40</f>
        <v>0</v>
      </c>
      <c r="K40" s="159">
        <f>'Raw Data'!K40</f>
        <v>0</v>
      </c>
      <c r="L40" s="159">
        <f>'Raw Data'!L40</f>
        <v>0</v>
      </c>
      <c r="M40" s="159">
        <f>'Raw Data'!M40</f>
        <v>0</v>
      </c>
      <c r="N40" s="159">
        <f>'Raw Data'!N40</f>
        <v>0</v>
      </c>
      <c r="O40" s="159">
        <f>'Raw Data'!O40</f>
        <v>0</v>
      </c>
      <c r="P40" s="159">
        <f>'Raw Data'!P40</f>
        <v>0</v>
      </c>
      <c r="Q40" s="159">
        <f>'Raw Data'!Q40</f>
        <v>0</v>
      </c>
      <c r="R40" s="159">
        <f>'Raw Data'!R40</f>
        <v>0</v>
      </c>
      <c r="S40" s="159">
        <f>'Raw Data'!S40</f>
        <v>0</v>
      </c>
      <c r="T40" s="159">
        <f>'Raw Data'!T40</f>
        <v>0</v>
      </c>
      <c r="U40" s="159">
        <f>'Raw Data'!U40</f>
        <v>0</v>
      </c>
      <c r="V40" s="159">
        <f>'Raw Data'!V40</f>
        <v>0</v>
      </c>
      <c r="W40" s="159">
        <f>'Raw Data'!W40</f>
        <v>0</v>
      </c>
      <c r="X40" s="159">
        <f>'Raw Data'!X40</f>
        <v>0</v>
      </c>
      <c r="Y40" s="159">
        <f>'Raw Data'!Y40</f>
        <v>0</v>
      </c>
      <c r="Z40" s="159">
        <f>'Raw Data'!Z40</f>
        <v>0</v>
      </c>
      <c r="AA40" s="159">
        <f>'Raw Data'!AA40</f>
        <v>0</v>
      </c>
      <c r="AB40" s="159">
        <f>'Raw Data'!AB40</f>
        <v>0</v>
      </c>
      <c r="AC40" s="159">
        <f>'Raw Data'!AC40</f>
        <v>0</v>
      </c>
      <c r="AD40" s="159">
        <f>'Raw Data'!AD40</f>
        <v>0</v>
      </c>
      <c r="AE40" s="159">
        <f>'Raw Data'!AE40</f>
        <v>0</v>
      </c>
      <c r="AF40" s="159">
        <f>'Raw Data'!AF40</f>
        <v>0</v>
      </c>
      <c r="AG40" s="159">
        <f>'Raw Data'!AG40</f>
        <v>0</v>
      </c>
      <c r="AH40" s="159">
        <f>'Raw Data'!AH40</f>
        <v>0</v>
      </c>
      <c r="AI40" s="159">
        <f>'Raw Data'!AI40</f>
        <v>0</v>
      </c>
      <c r="AJ40" s="159">
        <f>'Raw Data'!AJ40</f>
        <v>0</v>
      </c>
      <c r="AK40" s="159">
        <f>'Raw Data'!AK40</f>
        <v>0</v>
      </c>
      <c r="AL40" s="159">
        <f>'Raw Data'!AL40</f>
        <v>0</v>
      </c>
      <c r="AM40" s="159">
        <f>'Raw Data'!AM40</f>
        <v>0</v>
      </c>
      <c r="AN40" s="159">
        <f>'Raw Data'!AN40</f>
        <v>0</v>
      </c>
      <c r="AO40" s="159">
        <f>'Raw Data'!AO40</f>
        <v>0</v>
      </c>
      <c r="AP40" s="159">
        <f>'Raw Data'!AP40</f>
        <v>0</v>
      </c>
      <c r="AQ40" s="159">
        <f>'Raw Data'!AQ40</f>
        <v>0</v>
      </c>
      <c r="AR40" s="159">
        <f>'Raw Data'!AR40</f>
        <v>0</v>
      </c>
      <c r="AS40" s="159">
        <f>'Raw Data'!AS40</f>
        <v>0</v>
      </c>
      <c r="AT40" s="159">
        <f>'Raw Data'!AT40</f>
        <v>0</v>
      </c>
      <c r="AU40" s="159">
        <f>'Raw Data'!AU40</f>
        <v>0</v>
      </c>
      <c r="AV40" s="159">
        <f>'Raw Data'!AV40</f>
        <v>0</v>
      </c>
      <c r="AW40" s="159">
        <f>'Raw Data'!AW40</f>
        <v>0</v>
      </c>
      <c r="AX40" s="159">
        <f>'Raw Data'!AX40</f>
        <v>0</v>
      </c>
      <c r="AY40" s="159">
        <f>'Raw Data'!AY40</f>
        <v>0</v>
      </c>
      <c r="AZ40" s="159">
        <f>'Raw Data'!AZ40</f>
        <v>0</v>
      </c>
      <c r="BA40" s="159">
        <f>'Raw Data'!BA40</f>
        <v>0</v>
      </c>
      <c r="BB40" s="159">
        <f>'Raw Data'!BB40</f>
        <v>0</v>
      </c>
      <c r="BC40" s="159">
        <f>'Raw Data'!BC40</f>
        <v>0</v>
      </c>
      <c r="BD40" s="159">
        <f>'Raw Data'!BD40</f>
        <v>0</v>
      </c>
      <c r="BE40" s="159">
        <f>'Raw Data'!BE40</f>
        <v>0</v>
      </c>
      <c r="BF40" s="159">
        <f>'Raw Data'!BF40</f>
        <v>0</v>
      </c>
      <c r="BG40" s="159">
        <f>'Raw Data'!BG40</f>
        <v>0</v>
      </c>
      <c r="BH40" s="159">
        <f>'Raw Data'!BH40</f>
        <v>0</v>
      </c>
      <c r="BI40" s="159">
        <f>'Raw Data'!BI40</f>
        <v>0</v>
      </c>
      <c r="BJ40" s="159">
        <f>'Raw Data'!BJ40</f>
        <v>0</v>
      </c>
      <c r="BK40" s="159">
        <f>'Raw Data'!BK40</f>
        <v>0</v>
      </c>
      <c r="BL40" s="159">
        <f>'Raw Data'!BL40</f>
        <v>0</v>
      </c>
      <c r="BM40" s="159">
        <f>'Raw Data'!BM40</f>
        <v>0</v>
      </c>
      <c r="BN40" s="159">
        <f>'Raw Data'!BN40</f>
        <v>0</v>
      </c>
      <c r="BO40" s="159">
        <f>'Raw Data'!BO40</f>
        <v>0</v>
      </c>
      <c r="BP40" s="159">
        <f>'Raw Data'!BP40</f>
        <v>0</v>
      </c>
      <c r="BQ40" s="159">
        <f>'Raw Data'!BQ40</f>
        <v>0</v>
      </c>
      <c r="BR40" s="159">
        <f>'Raw Data'!BR40</f>
        <v>0</v>
      </c>
      <c r="BS40" s="159">
        <f>'Raw Data'!BS40</f>
        <v>0</v>
      </c>
      <c r="BT40" s="159">
        <f>'Raw Data'!BT40</f>
        <v>0</v>
      </c>
      <c r="BU40" s="159">
        <f>'Raw Data'!BU40</f>
        <v>0</v>
      </c>
      <c r="BV40" s="159">
        <f>'Raw Data'!BV40</f>
        <v>0</v>
      </c>
      <c r="BW40" s="159">
        <f>'Raw Data'!BW40</f>
        <v>0</v>
      </c>
      <c r="BX40" s="159">
        <f>'Raw Data'!BX40</f>
        <v>0</v>
      </c>
      <c r="BY40" s="159">
        <f>'Raw Data'!BY40</f>
        <v>0</v>
      </c>
      <c r="BZ40" s="159">
        <f>'Raw Data'!BZ40</f>
        <v>0</v>
      </c>
      <c r="CA40" s="159">
        <f>'Raw Data'!CA40</f>
        <v>0</v>
      </c>
      <c r="CB40" s="159">
        <f>'Raw Data'!CB40</f>
        <v>0</v>
      </c>
      <c r="CC40" s="159">
        <f>'Raw Data'!CC40</f>
        <v>0</v>
      </c>
      <c r="CD40" s="159">
        <f>'Raw Data'!CD40</f>
        <v>0</v>
      </c>
      <c r="CE40" s="159">
        <f>'Raw Data'!CE40</f>
        <v>0</v>
      </c>
      <c r="CF40" s="159">
        <f>'Raw Data'!CF40</f>
        <v>0</v>
      </c>
      <c r="CG40" s="159">
        <f>'Raw Data'!CG40</f>
        <v>0</v>
      </c>
      <c r="CH40" s="159">
        <f>'Raw Data'!CH40</f>
        <v>0</v>
      </c>
      <c r="CI40" s="159">
        <f>'Raw Data'!CI40</f>
        <v>0</v>
      </c>
      <c r="CJ40" s="159">
        <f>'Raw Data'!CJ40</f>
        <v>0</v>
      </c>
      <c r="CK40" s="159">
        <f>'Raw Data'!CK40</f>
        <v>0</v>
      </c>
      <c r="CL40" s="159">
        <f>'Raw Data'!CL40</f>
        <v>0</v>
      </c>
      <c r="CM40" s="159">
        <f>'Raw Data'!CM40</f>
        <v>0</v>
      </c>
      <c r="CN40" s="159">
        <f>'Raw Data'!CN40</f>
        <v>0</v>
      </c>
      <c r="CO40" s="159">
        <f>'Raw Data'!CO40</f>
        <v>0</v>
      </c>
      <c r="CP40" s="159">
        <f>'Raw Data'!CP40</f>
        <v>0</v>
      </c>
      <c r="CQ40" s="159">
        <f>'Raw Data'!CQ40</f>
        <v>0</v>
      </c>
      <c r="CR40" s="159">
        <f>'Raw Data'!CR40</f>
        <v>0</v>
      </c>
      <c r="CS40" s="159">
        <f>'Raw Data'!CS40</f>
        <v>0</v>
      </c>
    </row>
    <row r="41" spans="1:97" ht="12.75">
      <c r="A41" s="154">
        <v>40</v>
      </c>
      <c r="B41" s="159">
        <f>'Raw Data'!B41</f>
        <v>0</v>
      </c>
      <c r="C41" s="159">
        <f>'Raw Data'!C41</f>
        <v>0</v>
      </c>
      <c r="D41" s="159">
        <f>'Raw Data'!D41</f>
        <v>0</v>
      </c>
      <c r="E41" s="159">
        <f>'Raw Data'!E41</f>
        <v>0</v>
      </c>
      <c r="F41" s="159">
        <f>'Raw Data'!F41</f>
        <v>0</v>
      </c>
      <c r="G41" s="159">
        <f>'Raw Data'!G41</f>
        <v>0</v>
      </c>
      <c r="H41" s="159">
        <f>'Raw Data'!H41</f>
        <v>0</v>
      </c>
      <c r="I41" s="159">
        <f>'Raw Data'!I41</f>
        <v>0</v>
      </c>
      <c r="J41" s="159">
        <f>'Raw Data'!J41</f>
        <v>0</v>
      </c>
      <c r="K41" s="159">
        <f>'Raw Data'!K41</f>
        <v>0</v>
      </c>
      <c r="L41" s="159">
        <f>'Raw Data'!L41</f>
        <v>0</v>
      </c>
      <c r="M41" s="159">
        <f>'Raw Data'!M41</f>
        <v>0</v>
      </c>
      <c r="N41" s="159">
        <f>'Raw Data'!N41</f>
        <v>0</v>
      </c>
      <c r="O41" s="159">
        <f>'Raw Data'!O41</f>
        <v>0</v>
      </c>
      <c r="P41" s="159">
        <f>'Raw Data'!P41</f>
        <v>0</v>
      </c>
      <c r="Q41" s="159">
        <f>'Raw Data'!Q41</f>
        <v>0</v>
      </c>
      <c r="R41" s="159">
        <f>'Raw Data'!R41</f>
        <v>0</v>
      </c>
      <c r="S41" s="159">
        <f>'Raw Data'!S41</f>
        <v>0</v>
      </c>
      <c r="T41" s="159">
        <f>'Raw Data'!T41</f>
        <v>0</v>
      </c>
      <c r="U41" s="159">
        <f>'Raw Data'!U41</f>
        <v>0</v>
      </c>
      <c r="V41" s="159">
        <f>'Raw Data'!V41</f>
        <v>0</v>
      </c>
      <c r="W41" s="159">
        <f>'Raw Data'!W41</f>
        <v>0</v>
      </c>
      <c r="X41" s="159">
        <f>'Raw Data'!X41</f>
        <v>0</v>
      </c>
      <c r="Y41" s="159">
        <f>'Raw Data'!Y41</f>
        <v>0</v>
      </c>
      <c r="Z41" s="159">
        <f>'Raw Data'!Z41</f>
        <v>0</v>
      </c>
      <c r="AA41" s="159">
        <f>'Raw Data'!AA41</f>
        <v>0</v>
      </c>
      <c r="AB41" s="159">
        <f>'Raw Data'!AB41</f>
        <v>0</v>
      </c>
      <c r="AC41" s="159">
        <f>'Raw Data'!AC41</f>
        <v>0</v>
      </c>
      <c r="AD41" s="159">
        <f>'Raw Data'!AD41</f>
        <v>0</v>
      </c>
      <c r="AE41" s="159">
        <f>'Raw Data'!AE41</f>
        <v>0</v>
      </c>
      <c r="AF41" s="159">
        <f>'Raw Data'!AF41</f>
        <v>0</v>
      </c>
      <c r="AG41" s="159">
        <f>'Raw Data'!AG41</f>
        <v>0</v>
      </c>
      <c r="AH41" s="159">
        <f>'Raw Data'!AH41</f>
        <v>0</v>
      </c>
      <c r="AI41" s="159">
        <f>'Raw Data'!AI41</f>
        <v>0</v>
      </c>
      <c r="AJ41" s="159">
        <f>'Raw Data'!AJ41</f>
        <v>0</v>
      </c>
      <c r="AK41" s="159">
        <f>'Raw Data'!AK41</f>
        <v>0</v>
      </c>
      <c r="AL41" s="159">
        <f>'Raw Data'!AL41</f>
        <v>0</v>
      </c>
      <c r="AM41" s="159">
        <f>'Raw Data'!AM41</f>
        <v>0</v>
      </c>
      <c r="AN41" s="159">
        <f>'Raw Data'!AN41</f>
        <v>0</v>
      </c>
      <c r="AO41" s="159">
        <f>'Raw Data'!AO41</f>
        <v>0</v>
      </c>
      <c r="AP41" s="159">
        <f>'Raw Data'!AP41</f>
        <v>0</v>
      </c>
      <c r="AQ41" s="159">
        <f>'Raw Data'!AQ41</f>
        <v>0</v>
      </c>
      <c r="AR41" s="159">
        <f>'Raw Data'!AR41</f>
        <v>0</v>
      </c>
      <c r="AS41" s="159">
        <f>'Raw Data'!AS41</f>
        <v>0</v>
      </c>
      <c r="AT41" s="159">
        <f>'Raw Data'!AT41</f>
        <v>0</v>
      </c>
      <c r="AU41" s="159">
        <f>'Raw Data'!AU41</f>
        <v>0</v>
      </c>
      <c r="AV41" s="159">
        <f>'Raw Data'!AV41</f>
        <v>0</v>
      </c>
      <c r="AW41" s="159">
        <f>'Raw Data'!AW41</f>
        <v>0</v>
      </c>
      <c r="AX41" s="159">
        <f>'Raw Data'!AX41</f>
        <v>0</v>
      </c>
      <c r="AY41" s="159">
        <f>'Raw Data'!AY41</f>
        <v>0</v>
      </c>
      <c r="AZ41" s="159">
        <f>'Raw Data'!AZ41</f>
        <v>0</v>
      </c>
      <c r="BA41" s="159">
        <f>'Raw Data'!BA41</f>
        <v>0</v>
      </c>
      <c r="BB41" s="159">
        <f>'Raw Data'!BB41</f>
        <v>0</v>
      </c>
      <c r="BC41" s="159">
        <f>'Raw Data'!BC41</f>
        <v>0</v>
      </c>
      <c r="BD41" s="159">
        <f>'Raw Data'!BD41</f>
        <v>0</v>
      </c>
      <c r="BE41" s="159">
        <f>'Raw Data'!BE41</f>
        <v>0</v>
      </c>
      <c r="BF41" s="159">
        <f>'Raw Data'!BF41</f>
        <v>0</v>
      </c>
      <c r="BG41" s="159">
        <f>'Raw Data'!BG41</f>
        <v>0</v>
      </c>
      <c r="BH41" s="159">
        <f>'Raw Data'!BH41</f>
        <v>0</v>
      </c>
      <c r="BI41" s="159">
        <f>'Raw Data'!BI41</f>
        <v>0</v>
      </c>
      <c r="BJ41" s="159">
        <f>'Raw Data'!BJ41</f>
        <v>0</v>
      </c>
      <c r="BK41" s="159">
        <f>'Raw Data'!BK41</f>
        <v>0</v>
      </c>
      <c r="BL41" s="159">
        <f>'Raw Data'!BL41</f>
        <v>0</v>
      </c>
      <c r="BM41" s="159">
        <f>'Raw Data'!BM41</f>
        <v>0</v>
      </c>
      <c r="BN41" s="159">
        <f>'Raw Data'!BN41</f>
        <v>0</v>
      </c>
      <c r="BO41" s="159">
        <f>'Raw Data'!BO41</f>
        <v>0</v>
      </c>
      <c r="BP41" s="159">
        <f>'Raw Data'!BP41</f>
        <v>0</v>
      </c>
      <c r="BQ41" s="159">
        <f>'Raw Data'!BQ41</f>
        <v>0</v>
      </c>
      <c r="BR41" s="159">
        <f>'Raw Data'!BR41</f>
        <v>0</v>
      </c>
      <c r="BS41" s="159">
        <f>'Raw Data'!BS41</f>
        <v>0</v>
      </c>
      <c r="BT41" s="159">
        <f>'Raw Data'!BT41</f>
        <v>0</v>
      </c>
      <c r="BU41" s="159">
        <f>'Raw Data'!BU41</f>
        <v>0</v>
      </c>
      <c r="BV41" s="159">
        <f>'Raw Data'!BV41</f>
        <v>0</v>
      </c>
      <c r="BW41" s="159">
        <f>'Raw Data'!BW41</f>
        <v>0</v>
      </c>
      <c r="BX41" s="159">
        <f>'Raw Data'!BX41</f>
        <v>0</v>
      </c>
      <c r="BY41" s="159">
        <f>'Raw Data'!BY41</f>
        <v>0</v>
      </c>
      <c r="BZ41" s="159">
        <f>'Raw Data'!BZ41</f>
        <v>0</v>
      </c>
      <c r="CA41" s="159">
        <f>'Raw Data'!CA41</f>
        <v>0</v>
      </c>
      <c r="CB41" s="159">
        <f>'Raw Data'!CB41</f>
        <v>0</v>
      </c>
      <c r="CC41" s="159">
        <f>'Raw Data'!CC41</f>
        <v>0</v>
      </c>
      <c r="CD41" s="159">
        <f>'Raw Data'!CD41</f>
        <v>0</v>
      </c>
      <c r="CE41" s="159">
        <f>'Raw Data'!CE41</f>
        <v>0</v>
      </c>
      <c r="CF41" s="159">
        <f>'Raw Data'!CF41</f>
        <v>0</v>
      </c>
      <c r="CG41" s="159">
        <f>'Raw Data'!CG41</f>
        <v>0</v>
      </c>
      <c r="CH41" s="159">
        <f>'Raw Data'!CH41</f>
        <v>0</v>
      </c>
      <c r="CI41" s="159">
        <f>'Raw Data'!CI41</f>
        <v>0</v>
      </c>
      <c r="CJ41" s="159">
        <f>'Raw Data'!CJ41</f>
        <v>0</v>
      </c>
      <c r="CK41" s="159">
        <f>'Raw Data'!CK41</f>
        <v>0</v>
      </c>
      <c r="CL41" s="159">
        <f>'Raw Data'!CL41</f>
        <v>0</v>
      </c>
      <c r="CM41" s="159">
        <f>'Raw Data'!CM41</f>
        <v>0</v>
      </c>
      <c r="CN41" s="159">
        <f>'Raw Data'!CN41</f>
        <v>0</v>
      </c>
      <c r="CO41" s="159">
        <f>'Raw Data'!CO41</f>
        <v>0</v>
      </c>
      <c r="CP41" s="159">
        <f>'Raw Data'!CP41</f>
        <v>0</v>
      </c>
      <c r="CQ41" s="159">
        <f>'Raw Data'!CQ41</f>
        <v>0</v>
      </c>
      <c r="CR41" s="159">
        <f>'Raw Data'!CR41</f>
        <v>0</v>
      </c>
      <c r="CS41" s="159">
        <f>'Raw Data'!CS41</f>
        <v>0</v>
      </c>
    </row>
    <row r="44" ht="18">
      <c r="A44" s="160" t="s">
        <v>135</v>
      </c>
    </row>
    <row r="46" spans="1:97" ht="12.75">
      <c r="A46" s="157" t="s">
        <v>33</v>
      </c>
      <c r="B46" s="61" t="e">
        <f>IF('DART-PCR'!$E$39="",B95,IF('DART-PCR'!$E$39&gt;0,'DART-PCR'!$E$39,""))</f>
        <v>#DIV/0!</v>
      </c>
      <c r="C46" s="61" t="e">
        <f>IF('DART-PCR'!$E$39="",C95,IF('DART-PCR'!$E$39&gt;0,'DART-PCR'!$E$39,""))</f>
        <v>#DIV/0!</v>
      </c>
      <c r="D46" s="61" t="e">
        <f>IF('DART-PCR'!$E$39="",D95,IF('DART-PCR'!$E$39&gt;0,'DART-PCR'!$E$39,""))</f>
        <v>#DIV/0!</v>
      </c>
      <c r="E46" s="61" t="e">
        <f>IF('DART-PCR'!$E$39="",E95,IF('DART-PCR'!$E$39&gt;0,'DART-PCR'!$E$39,""))</f>
        <v>#DIV/0!</v>
      </c>
      <c r="F46" s="61" t="e">
        <f>IF('DART-PCR'!$E$39="",F95,IF('DART-PCR'!$E$39&gt;0,'DART-PCR'!$E$39,""))</f>
        <v>#DIV/0!</v>
      </c>
      <c r="G46" s="61" t="e">
        <f>IF('DART-PCR'!$E$39="",G95,IF('DART-PCR'!$E$39&gt;0,'DART-PCR'!$E$39,""))</f>
        <v>#DIV/0!</v>
      </c>
      <c r="H46" s="61" t="e">
        <f>IF('DART-PCR'!$E$39="",H95,IF('DART-PCR'!$E$39&gt;0,'DART-PCR'!$E$39,""))</f>
        <v>#DIV/0!</v>
      </c>
      <c r="I46" s="61" t="e">
        <f>IF('DART-PCR'!$E$39="",I95,IF('DART-PCR'!$E$39&gt;0,'DART-PCR'!$E$39,""))</f>
        <v>#DIV/0!</v>
      </c>
      <c r="J46" s="61" t="e">
        <f>IF('DART-PCR'!$E$39="",J95,IF('DART-PCR'!$E$39&gt;0,'DART-PCR'!$E$39,""))</f>
        <v>#DIV/0!</v>
      </c>
      <c r="K46" s="61" t="e">
        <f>IF('DART-PCR'!$E$39="",K95,IF('DART-PCR'!$E$39&gt;0,'DART-PCR'!$E$39,""))</f>
        <v>#DIV/0!</v>
      </c>
      <c r="L46" s="61" t="e">
        <f>IF('DART-PCR'!$E$39="",L95,IF('DART-PCR'!$E$39&gt;0,'DART-PCR'!$E$39,""))</f>
        <v>#DIV/0!</v>
      </c>
      <c r="M46" s="61" t="e">
        <f>IF('DART-PCR'!$E$39="",M95,IF('DART-PCR'!$E$39&gt;0,'DART-PCR'!$E$39,""))</f>
        <v>#DIV/0!</v>
      </c>
      <c r="N46" s="61" t="e">
        <f>IF('DART-PCR'!$E$39="",N95,IF('DART-PCR'!$E$39&gt;0,'DART-PCR'!$E$39,""))</f>
        <v>#DIV/0!</v>
      </c>
      <c r="O46" s="61" t="e">
        <f>IF('DART-PCR'!$E$39="",O95,IF('DART-PCR'!$E$39&gt;0,'DART-PCR'!$E$39,""))</f>
        <v>#DIV/0!</v>
      </c>
      <c r="P46" s="61" t="e">
        <f>IF('DART-PCR'!$E$39="",P95,IF('DART-PCR'!$E$39&gt;0,'DART-PCR'!$E$39,""))</f>
        <v>#DIV/0!</v>
      </c>
      <c r="Q46" s="61" t="e">
        <f>IF('DART-PCR'!$E$39="",Q95,IF('DART-PCR'!$E$39&gt;0,'DART-PCR'!$E$39,""))</f>
        <v>#DIV/0!</v>
      </c>
      <c r="R46" s="61" t="e">
        <f>IF('DART-PCR'!$E$39="",R95,IF('DART-PCR'!$E$39&gt;0,'DART-PCR'!$E$39,""))</f>
        <v>#DIV/0!</v>
      </c>
      <c r="S46" s="61" t="e">
        <f>IF('DART-PCR'!$E$39="",S95,IF('DART-PCR'!$E$39&gt;0,'DART-PCR'!$E$39,""))</f>
        <v>#DIV/0!</v>
      </c>
      <c r="T46" s="61" t="e">
        <f>IF('DART-PCR'!$E$39="",T95,IF('DART-PCR'!$E$39&gt;0,'DART-PCR'!$E$39,""))</f>
        <v>#DIV/0!</v>
      </c>
      <c r="U46" s="61" t="e">
        <f>IF('DART-PCR'!$E$39="",U95,IF('DART-PCR'!$E$39&gt;0,'DART-PCR'!$E$39,""))</f>
        <v>#DIV/0!</v>
      </c>
      <c r="V46" s="61" t="e">
        <f>IF('DART-PCR'!$E$39="",V95,IF('DART-PCR'!$E$39&gt;0,'DART-PCR'!$E$39,""))</f>
        <v>#DIV/0!</v>
      </c>
      <c r="W46" s="61" t="e">
        <f>IF('DART-PCR'!$E$39="",W95,IF('DART-PCR'!$E$39&gt;0,'DART-PCR'!$E$39,""))</f>
        <v>#DIV/0!</v>
      </c>
      <c r="X46" s="61" t="e">
        <f>IF('DART-PCR'!$E$39="",X95,IF('DART-PCR'!$E$39&gt;0,'DART-PCR'!$E$39,""))</f>
        <v>#DIV/0!</v>
      </c>
      <c r="Y46" s="61" t="e">
        <f>IF('DART-PCR'!$E$39="",Y95,IF('DART-PCR'!$E$39&gt;0,'DART-PCR'!$E$39,""))</f>
        <v>#DIV/0!</v>
      </c>
      <c r="Z46" s="61" t="e">
        <f>IF('DART-PCR'!$E$39="",Z95,IF('DART-PCR'!$E$39&gt;0,'DART-PCR'!$E$39,""))</f>
        <v>#DIV/0!</v>
      </c>
      <c r="AA46" s="61" t="e">
        <f>IF('DART-PCR'!$E$39="",AA95,IF('DART-PCR'!$E$39&gt;0,'DART-PCR'!$E$39,""))</f>
        <v>#DIV/0!</v>
      </c>
      <c r="AB46" s="61" t="e">
        <f>IF('DART-PCR'!$E$39="",AB95,IF('DART-PCR'!$E$39&gt;0,'DART-PCR'!$E$39,""))</f>
        <v>#DIV/0!</v>
      </c>
      <c r="AC46" s="61" t="e">
        <f>IF('DART-PCR'!$E$39="",AC95,IF('DART-PCR'!$E$39&gt;0,'DART-PCR'!$E$39,""))</f>
        <v>#DIV/0!</v>
      </c>
      <c r="AD46" s="61" t="e">
        <f>IF('DART-PCR'!$E$39="",AD95,IF('DART-PCR'!$E$39&gt;0,'DART-PCR'!$E$39,""))</f>
        <v>#DIV/0!</v>
      </c>
      <c r="AE46" s="61" t="e">
        <f>IF('DART-PCR'!$E$39="",AE95,IF('DART-PCR'!$E$39&gt;0,'DART-PCR'!$E$39,""))</f>
        <v>#DIV/0!</v>
      </c>
      <c r="AF46" s="61" t="e">
        <f>IF('DART-PCR'!$E$39="",AF95,IF('DART-PCR'!$E$39&gt;0,'DART-PCR'!$E$39,""))</f>
        <v>#DIV/0!</v>
      </c>
      <c r="AG46" s="61" t="e">
        <f>IF('DART-PCR'!$E$39="",AG95,IF('DART-PCR'!$E$39&gt;0,'DART-PCR'!$E$39,""))</f>
        <v>#DIV/0!</v>
      </c>
      <c r="AH46" s="61" t="e">
        <f>IF('DART-PCR'!$E$39="",AH95,IF('DART-PCR'!$E$39&gt;0,'DART-PCR'!$E$39,""))</f>
        <v>#DIV/0!</v>
      </c>
      <c r="AI46" s="61" t="e">
        <f>IF('DART-PCR'!$E$39="",AI95,IF('DART-PCR'!$E$39&gt;0,'DART-PCR'!$E$39,""))</f>
        <v>#DIV/0!</v>
      </c>
      <c r="AJ46" s="61" t="e">
        <f>IF('DART-PCR'!$E$39="",AJ95,IF('DART-PCR'!$E$39&gt;0,'DART-PCR'!$E$39,""))</f>
        <v>#DIV/0!</v>
      </c>
      <c r="AK46" s="61" t="e">
        <f>IF('DART-PCR'!$E$39="",AK95,IF('DART-PCR'!$E$39&gt;0,'DART-PCR'!$E$39,""))</f>
        <v>#DIV/0!</v>
      </c>
      <c r="AL46" s="61" t="e">
        <f>IF('DART-PCR'!$E$39="",AL95,IF('DART-PCR'!$E$39&gt;0,'DART-PCR'!$E$39,""))</f>
        <v>#DIV/0!</v>
      </c>
      <c r="AM46" s="61" t="e">
        <f>IF('DART-PCR'!$E$39="",AM95,IF('DART-PCR'!$E$39&gt;0,'DART-PCR'!$E$39,""))</f>
        <v>#DIV/0!</v>
      </c>
      <c r="AN46" s="61" t="e">
        <f>IF('DART-PCR'!$E$39="",AN95,IF('DART-PCR'!$E$39&gt;0,'DART-PCR'!$E$39,""))</f>
        <v>#DIV/0!</v>
      </c>
      <c r="AO46" s="61" t="e">
        <f>IF('DART-PCR'!$E$39="",AO95,IF('DART-PCR'!$E$39&gt;0,'DART-PCR'!$E$39,""))</f>
        <v>#DIV/0!</v>
      </c>
      <c r="AP46" s="61" t="e">
        <f>IF('DART-PCR'!$E$39="",AP95,IF('DART-PCR'!$E$39&gt;0,'DART-PCR'!$E$39,""))</f>
        <v>#DIV/0!</v>
      </c>
      <c r="AQ46" s="61" t="e">
        <f>IF('DART-PCR'!$E$39="",AQ95,IF('DART-PCR'!$E$39&gt;0,'DART-PCR'!$E$39,""))</f>
        <v>#DIV/0!</v>
      </c>
      <c r="AR46" s="61" t="e">
        <f>IF('DART-PCR'!$E$39="",AR95,IF('DART-PCR'!$E$39&gt;0,'DART-PCR'!$E$39,""))</f>
        <v>#DIV/0!</v>
      </c>
      <c r="AS46" s="61" t="e">
        <f>IF('DART-PCR'!$E$39="",AS95,IF('DART-PCR'!$E$39&gt;0,'DART-PCR'!$E$39,""))</f>
        <v>#DIV/0!</v>
      </c>
      <c r="AT46" s="61" t="e">
        <f>IF('DART-PCR'!$E$39="",AT95,IF('DART-PCR'!$E$39&gt;0,'DART-PCR'!$E$39,""))</f>
        <v>#DIV/0!</v>
      </c>
      <c r="AU46" s="61" t="e">
        <f>IF('DART-PCR'!$E$39="",AU95,IF('DART-PCR'!$E$39&gt;0,'DART-PCR'!$E$39,""))</f>
        <v>#DIV/0!</v>
      </c>
      <c r="AV46" s="61" t="e">
        <f>IF('DART-PCR'!$E$39="",AV95,IF('DART-PCR'!$E$39&gt;0,'DART-PCR'!$E$39,""))</f>
        <v>#DIV/0!</v>
      </c>
      <c r="AW46" s="61" t="e">
        <f>IF('DART-PCR'!$E$39="",AW95,IF('DART-PCR'!$E$39&gt;0,'DART-PCR'!$E$39,""))</f>
        <v>#DIV/0!</v>
      </c>
      <c r="AX46" s="61" t="e">
        <f>IF('DART-PCR'!$E$39="",AX95,IF('DART-PCR'!$E$39&gt;0,'DART-PCR'!$E$39,""))</f>
        <v>#DIV/0!</v>
      </c>
      <c r="AY46" s="61" t="e">
        <f>IF('DART-PCR'!$E$39="",AY95,IF('DART-PCR'!$E$39&gt;0,'DART-PCR'!$E$39,""))</f>
        <v>#DIV/0!</v>
      </c>
      <c r="AZ46" s="61" t="e">
        <f>IF('DART-PCR'!$E$39="",AZ95,IF('DART-PCR'!$E$39&gt;0,'DART-PCR'!$E$39,""))</f>
        <v>#DIV/0!</v>
      </c>
      <c r="BA46" s="61" t="e">
        <f>IF('DART-PCR'!$E$39="",BA95,IF('DART-PCR'!$E$39&gt;0,'DART-PCR'!$E$39,""))</f>
        <v>#DIV/0!</v>
      </c>
      <c r="BB46" s="61" t="e">
        <f>IF('DART-PCR'!$E$39="",BB95,IF('DART-PCR'!$E$39&gt;0,'DART-PCR'!$E$39,""))</f>
        <v>#DIV/0!</v>
      </c>
      <c r="BC46" s="61" t="e">
        <f>IF('DART-PCR'!$E$39="",BC95,IF('DART-PCR'!$E$39&gt;0,'DART-PCR'!$E$39,""))</f>
        <v>#DIV/0!</v>
      </c>
      <c r="BD46" s="61" t="e">
        <f>IF('DART-PCR'!$E$39="",BD95,IF('DART-PCR'!$E$39&gt;0,'DART-PCR'!$E$39,""))</f>
        <v>#DIV/0!</v>
      </c>
      <c r="BE46" s="61" t="e">
        <f>IF('DART-PCR'!$E$39="",BE95,IF('DART-PCR'!$E$39&gt;0,'DART-PCR'!$E$39,""))</f>
        <v>#DIV/0!</v>
      </c>
      <c r="BF46" s="61" t="e">
        <f>IF('DART-PCR'!$E$39="",BF95,IF('DART-PCR'!$E$39&gt;0,'DART-PCR'!$E$39,""))</f>
        <v>#DIV/0!</v>
      </c>
      <c r="BG46" s="61" t="e">
        <f>IF('DART-PCR'!$E$39="",BG95,IF('DART-PCR'!$E$39&gt;0,'DART-PCR'!$E$39,""))</f>
        <v>#DIV/0!</v>
      </c>
      <c r="BH46" s="61" t="e">
        <f>IF('DART-PCR'!$E$39="",BH95,IF('DART-PCR'!$E$39&gt;0,'DART-PCR'!$E$39,""))</f>
        <v>#DIV/0!</v>
      </c>
      <c r="BI46" s="61" t="e">
        <f>IF('DART-PCR'!$E$39="",BI95,IF('DART-PCR'!$E$39&gt;0,'DART-PCR'!$E$39,""))</f>
        <v>#DIV/0!</v>
      </c>
      <c r="BJ46" s="61" t="e">
        <f>IF('DART-PCR'!$E$39="",BJ95,IF('DART-PCR'!$E$39&gt;0,'DART-PCR'!$E$39,""))</f>
        <v>#DIV/0!</v>
      </c>
      <c r="BK46" s="61" t="e">
        <f>IF('DART-PCR'!$E$39="",BK95,IF('DART-PCR'!$E$39&gt;0,'DART-PCR'!$E$39,""))</f>
        <v>#DIV/0!</v>
      </c>
      <c r="BL46" s="61" t="e">
        <f>IF('DART-PCR'!$E$39="",BL95,IF('DART-PCR'!$E$39&gt;0,'DART-PCR'!$E$39,""))</f>
        <v>#DIV/0!</v>
      </c>
      <c r="BM46" s="61" t="e">
        <f>IF('DART-PCR'!$E$39="",BM95,IF('DART-PCR'!$E$39&gt;0,'DART-PCR'!$E$39,""))</f>
        <v>#DIV/0!</v>
      </c>
      <c r="BN46" s="61" t="e">
        <f>IF('DART-PCR'!$E$39="",BN95,IF('DART-PCR'!$E$39&gt;0,'DART-PCR'!$E$39,""))</f>
        <v>#DIV/0!</v>
      </c>
      <c r="BO46" s="61" t="e">
        <f>IF('DART-PCR'!$E$39="",BO95,IF('DART-PCR'!$E$39&gt;0,'DART-PCR'!$E$39,""))</f>
        <v>#DIV/0!</v>
      </c>
      <c r="BP46" s="61" t="e">
        <f>IF('DART-PCR'!$E$39="",BP95,IF('DART-PCR'!$E$39&gt;0,'DART-PCR'!$E$39,""))</f>
        <v>#DIV/0!</v>
      </c>
      <c r="BQ46" s="61" t="e">
        <f>IF('DART-PCR'!$E$39="",BQ95,IF('DART-PCR'!$E$39&gt;0,'DART-PCR'!$E$39,""))</f>
        <v>#DIV/0!</v>
      </c>
      <c r="BR46" s="61" t="e">
        <f>IF('DART-PCR'!$E$39="",BR95,IF('DART-PCR'!$E$39&gt;0,'DART-PCR'!$E$39,""))</f>
        <v>#DIV/0!</v>
      </c>
      <c r="BS46" s="61" t="e">
        <f>IF('DART-PCR'!$E$39="",BS95,IF('DART-PCR'!$E$39&gt;0,'DART-PCR'!$E$39,""))</f>
        <v>#DIV/0!</v>
      </c>
      <c r="BT46" s="61" t="e">
        <f>IF('DART-PCR'!$E$39="",BT95,IF('DART-PCR'!$E$39&gt;0,'DART-PCR'!$E$39,""))</f>
        <v>#DIV/0!</v>
      </c>
      <c r="BU46" s="61" t="e">
        <f>IF('DART-PCR'!$E$39="",BU95,IF('DART-PCR'!$E$39&gt;0,'DART-PCR'!$E$39,""))</f>
        <v>#DIV/0!</v>
      </c>
      <c r="BV46" s="61" t="e">
        <f>IF('DART-PCR'!$E$39="",BV95,IF('DART-PCR'!$E$39&gt;0,'DART-PCR'!$E$39,""))</f>
        <v>#DIV/0!</v>
      </c>
      <c r="BW46" s="61" t="e">
        <f>IF('DART-PCR'!$E$39="",BW95,IF('DART-PCR'!$E$39&gt;0,'DART-PCR'!$E$39,""))</f>
        <v>#DIV/0!</v>
      </c>
      <c r="BX46" s="61" t="e">
        <f>IF('DART-PCR'!$E$39="",BX95,IF('DART-PCR'!$E$39&gt;0,'DART-PCR'!$E$39,""))</f>
        <v>#DIV/0!</v>
      </c>
      <c r="BY46" s="61" t="e">
        <f>IF('DART-PCR'!$E$39="",BY95,IF('DART-PCR'!$E$39&gt;0,'DART-PCR'!$E$39,""))</f>
        <v>#DIV/0!</v>
      </c>
      <c r="BZ46" s="61" t="e">
        <f>IF('DART-PCR'!$E$39="",BZ95,IF('DART-PCR'!$E$39&gt;0,'DART-PCR'!$E$39,""))</f>
        <v>#DIV/0!</v>
      </c>
      <c r="CA46" s="61" t="e">
        <f>IF('DART-PCR'!$E$39="",CA95,IF('DART-PCR'!$E$39&gt;0,'DART-PCR'!$E$39,""))</f>
        <v>#DIV/0!</v>
      </c>
      <c r="CB46" s="61" t="e">
        <f>IF('DART-PCR'!$E$39="",CB95,IF('DART-PCR'!$E$39&gt;0,'DART-PCR'!$E$39,""))</f>
        <v>#DIV/0!</v>
      </c>
      <c r="CC46" s="61" t="e">
        <f>IF('DART-PCR'!$E$39="",CC95,IF('DART-PCR'!$E$39&gt;0,'DART-PCR'!$E$39,""))</f>
        <v>#DIV/0!</v>
      </c>
      <c r="CD46" s="61" t="e">
        <f>IF('DART-PCR'!$E$39="",CD95,IF('DART-PCR'!$E$39&gt;0,'DART-PCR'!$E$39,""))</f>
        <v>#DIV/0!</v>
      </c>
      <c r="CE46" s="61" t="e">
        <f>IF('DART-PCR'!$E$39="",CE95,IF('DART-PCR'!$E$39&gt;0,'DART-PCR'!$E$39,""))</f>
        <v>#DIV/0!</v>
      </c>
      <c r="CF46" s="61" t="e">
        <f>IF('DART-PCR'!$E$39="",CF95,IF('DART-PCR'!$E$39&gt;0,'DART-PCR'!$E$39,""))</f>
        <v>#DIV/0!</v>
      </c>
      <c r="CG46" s="61" t="e">
        <f>IF('DART-PCR'!$E$39="",CG95,IF('DART-PCR'!$E$39&gt;0,'DART-PCR'!$E$39,""))</f>
        <v>#DIV/0!</v>
      </c>
      <c r="CH46" s="61" t="e">
        <f>IF('DART-PCR'!$E$39="",CH95,IF('DART-PCR'!$E$39&gt;0,'DART-PCR'!$E$39,""))</f>
        <v>#DIV/0!</v>
      </c>
      <c r="CI46" s="61" t="e">
        <f>IF('DART-PCR'!$E$39="",CI95,IF('DART-PCR'!$E$39&gt;0,'DART-PCR'!$E$39,""))</f>
        <v>#DIV/0!</v>
      </c>
      <c r="CJ46" s="61" t="e">
        <f>IF('DART-PCR'!$E$39="",CJ95,IF('DART-PCR'!$E$39&gt;0,'DART-PCR'!$E$39,""))</f>
        <v>#DIV/0!</v>
      </c>
      <c r="CK46" s="61" t="e">
        <f>IF('DART-PCR'!$E$39="",CK95,IF('DART-PCR'!$E$39&gt;0,'DART-PCR'!$E$39,""))</f>
        <v>#DIV/0!</v>
      </c>
      <c r="CL46" s="61" t="e">
        <f>IF('DART-PCR'!$E$39="",CL95,IF('DART-PCR'!$E$39&gt;0,'DART-PCR'!$E$39,""))</f>
        <v>#DIV/0!</v>
      </c>
      <c r="CM46" s="61" t="e">
        <f>IF('DART-PCR'!$E$39="",CM95,IF('DART-PCR'!$E$39&gt;0,'DART-PCR'!$E$39,""))</f>
        <v>#DIV/0!</v>
      </c>
      <c r="CN46" s="61" t="e">
        <f>IF('DART-PCR'!$E$39="",CN95,IF('DART-PCR'!$E$39&gt;0,'DART-PCR'!$E$39,""))</f>
        <v>#DIV/0!</v>
      </c>
      <c r="CO46" s="61" t="e">
        <f>IF('DART-PCR'!$E$39="",CO95,IF('DART-PCR'!$E$39&gt;0,'DART-PCR'!$E$39,""))</f>
        <v>#DIV/0!</v>
      </c>
      <c r="CP46" s="61" t="e">
        <f>IF('DART-PCR'!$E$39="",CP95,IF('DART-PCR'!$E$39&gt;0,'DART-PCR'!$E$39,""))</f>
        <v>#DIV/0!</v>
      </c>
      <c r="CQ46" s="61" t="e">
        <f>IF('DART-PCR'!$E$39="",CQ95,IF('DART-PCR'!$E$39&gt;0,'DART-PCR'!$E$39,""))</f>
        <v>#DIV/0!</v>
      </c>
      <c r="CR46" s="61" t="e">
        <f>IF('DART-PCR'!$E$39="",CR95,IF('DART-PCR'!$E$39&gt;0,'DART-PCR'!$E$39,""))</f>
        <v>#DIV/0!</v>
      </c>
      <c r="CS46" s="61" t="e">
        <f>IF('DART-PCR'!$E$39="",CS95,IF('DART-PCR'!$E$39&gt;0,'DART-PCR'!$E$39,""))</f>
        <v>#DIV/0!</v>
      </c>
    </row>
    <row r="48" spans="1:97" ht="12.75">
      <c r="A48" s="154">
        <v>1</v>
      </c>
      <c r="B48" s="61">
        <f aca="true" t="shared" si="0" ref="B48:B87">(IF(ISERR(OR(LOG10(B2),LOG10(B3))),"",IF(AND(B2&lt;=B$46,B3&gt;B$46),($A2+(LOG10(B$46)-LOG10(B2))/(LOG10(B3)-LOG10(B2))),"")))</f>
      </c>
      <c r="C48" s="61">
        <f aca="true" t="shared" si="1" ref="C48:BN49">(IF(ISERR(OR(LOG10(C2),LOG10(C3))),"",IF(AND(C2&lt;=C$46,C3&gt;C$46),($A2+(LOG10(C$46)-LOG10(C2))/(LOG10(C3)-LOG10(C2))),"")))</f>
      </c>
      <c r="D48" s="61">
        <f t="shared" si="1"/>
      </c>
      <c r="E48" s="61">
        <f t="shared" si="1"/>
      </c>
      <c r="F48" s="61">
        <f t="shared" si="1"/>
      </c>
      <c r="G48" s="61">
        <f t="shared" si="1"/>
      </c>
      <c r="H48" s="61">
        <f t="shared" si="1"/>
      </c>
      <c r="I48" s="61">
        <f t="shared" si="1"/>
      </c>
      <c r="J48" s="61">
        <f t="shared" si="1"/>
      </c>
      <c r="K48" s="61">
        <f t="shared" si="1"/>
      </c>
      <c r="L48" s="61">
        <f t="shared" si="1"/>
      </c>
      <c r="M48" s="61">
        <f t="shared" si="1"/>
      </c>
      <c r="N48" s="61">
        <f t="shared" si="1"/>
      </c>
      <c r="O48" s="61">
        <f t="shared" si="1"/>
      </c>
      <c r="P48" s="61">
        <f t="shared" si="1"/>
      </c>
      <c r="Q48" s="61">
        <f t="shared" si="1"/>
      </c>
      <c r="R48" s="61">
        <f t="shared" si="1"/>
      </c>
      <c r="S48" s="61">
        <f t="shared" si="1"/>
      </c>
      <c r="T48" s="61">
        <f t="shared" si="1"/>
      </c>
      <c r="U48" s="61">
        <f t="shared" si="1"/>
      </c>
      <c r="V48" s="61">
        <f t="shared" si="1"/>
      </c>
      <c r="W48" s="61">
        <f t="shared" si="1"/>
      </c>
      <c r="X48" s="61">
        <f t="shared" si="1"/>
      </c>
      <c r="Y48" s="61">
        <f t="shared" si="1"/>
      </c>
      <c r="Z48" s="61">
        <f t="shared" si="1"/>
      </c>
      <c r="AA48" s="61">
        <f t="shared" si="1"/>
      </c>
      <c r="AB48" s="61">
        <f t="shared" si="1"/>
      </c>
      <c r="AC48" s="61">
        <f t="shared" si="1"/>
      </c>
      <c r="AD48" s="61">
        <f t="shared" si="1"/>
      </c>
      <c r="AE48" s="61">
        <f t="shared" si="1"/>
      </c>
      <c r="AF48" s="61">
        <f t="shared" si="1"/>
      </c>
      <c r="AG48" s="61">
        <f t="shared" si="1"/>
      </c>
      <c r="AH48" s="61">
        <f t="shared" si="1"/>
      </c>
      <c r="AI48" s="61">
        <f t="shared" si="1"/>
      </c>
      <c r="AJ48" s="61">
        <f t="shared" si="1"/>
      </c>
      <c r="AK48" s="61">
        <f t="shared" si="1"/>
      </c>
      <c r="AL48" s="61">
        <f t="shared" si="1"/>
      </c>
      <c r="AM48" s="61">
        <f t="shared" si="1"/>
      </c>
      <c r="AN48" s="61">
        <f t="shared" si="1"/>
      </c>
      <c r="AO48" s="61">
        <f t="shared" si="1"/>
      </c>
      <c r="AP48" s="61">
        <f t="shared" si="1"/>
      </c>
      <c r="AQ48" s="61">
        <f t="shared" si="1"/>
      </c>
      <c r="AR48" s="61">
        <f t="shared" si="1"/>
      </c>
      <c r="AS48" s="61">
        <f t="shared" si="1"/>
      </c>
      <c r="AT48" s="61">
        <f t="shared" si="1"/>
      </c>
      <c r="AU48" s="61">
        <f t="shared" si="1"/>
      </c>
      <c r="AV48" s="61">
        <f t="shared" si="1"/>
      </c>
      <c r="AW48" s="61">
        <f t="shared" si="1"/>
      </c>
      <c r="AX48" s="61">
        <f t="shared" si="1"/>
      </c>
      <c r="AY48" s="61">
        <f t="shared" si="1"/>
      </c>
      <c r="AZ48" s="61">
        <f t="shared" si="1"/>
      </c>
      <c r="BA48" s="61">
        <f t="shared" si="1"/>
      </c>
      <c r="BB48" s="61">
        <f t="shared" si="1"/>
      </c>
      <c r="BC48" s="61">
        <f t="shared" si="1"/>
      </c>
      <c r="BD48" s="61">
        <f t="shared" si="1"/>
      </c>
      <c r="BE48" s="61">
        <f t="shared" si="1"/>
      </c>
      <c r="BF48" s="61">
        <f t="shared" si="1"/>
      </c>
      <c r="BG48" s="61">
        <f t="shared" si="1"/>
      </c>
      <c r="BH48" s="61">
        <f t="shared" si="1"/>
      </c>
      <c r="BI48" s="61">
        <f t="shared" si="1"/>
      </c>
      <c r="BJ48" s="61">
        <f t="shared" si="1"/>
      </c>
      <c r="BK48" s="61">
        <f t="shared" si="1"/>
      </c>
      <c r="BL48" s="61">
        <f t="shared" si="1"/>
      </c>
      <c r="BM48" s="61">
        <f t="shared" si="1"/>
      </c>
      <c r="BN48" s="61">
        <f t="shared" si="1"/>
      </c>
      <c r="BO48" s="61">
        <f aca="true" t="shared" si="2" ref="BO48:CS52">(IF(ISERR(OR(LOG10(BO2),LOG10(BO3))),"",IF(AND(BO2&lt;=BO$46,BO3&gt;BO$46),($A2+(LOG10(BO$46)-LOG10(BO2))/(LOG10(BO3)-LOG10(BO2))),"")))</f>
      </c>
      <c r="BP48" s="61">
        <f t="shared" si="2"/>
      </c>
      <c r="BQ48" s="61">
        <f t="shared" si="2"/>
      </c>
      <c r="BR48" s="61">
        <f t="shared" si="2"/>
      </c>
      <c r="BS48" s="61">
        <f t="shared" si="2"/>
      </c>
      <c r="BT48" s="61">
        <f t="shared" si="2"/>
      </c>
      <c r="BU48" s="61">
        <f t="shared" si="2"/>
      </c>
      <c r="BV48" s="61">
        <f t="shared" si="2"/>
      </c>
      <c r="BW48" s="61">
        <f t="shared" si="2"/>
      </c>
      <c r="BX48" s="61">
        <f t="shared" si="2"/>
      </c>
      <c r="BY48" s="61">
        <f t="shared" si="2"/>
      </c>
      <c r="BZ48" s="61">
        <f t="shared" si="2"/>
      </c>
      <c r="CA48" s="61">
        <f t="shared" si="2"/>
      </c>
      <c r="CB48" s="61">
        <f t="shared" si="2"/>
      </c>
      <c r="CC48" s="61">
        <f t="shared" si="2"/>
      </c>
      <c r="CD48" s="61">
        <f t="shared" si="2"/>
      </c>
      <c r="CE48" s="61">
        <f t="shared" si="2"/>
      </c>
      <c r="CF48" s="61">
        <f t="shared" si="2"/>
      </c>
      <c r="CG48" s="61">
        <f t="shared" si="2"/>
      </c>
      <c r="CH48" s="61">
        <f t="shared" si="2"/>
      </c>
      <c r="CI48" s="61">
        <f t="shared" si="2"/>
      </c>
      <c r="CJ48" s="61">
        <f t="shared" si="2"/>
      </c>
      <c r="CK48" s="61">
        <f t="shared" si="2"/>
      </c>
      <c r="CL48" s="61">
        <f t="shared" si="2"/>
      </c>
      <c r="CM48" s="61">
        <f t="shared" si="2"/>
      </c>
      <c r="CN48" s="61">
        <f t="shared" si="2"/>
      </c>
      <c r="CO48" s="61">
        <f t="shared" si="2"/>
      </c>
      <c r="CP48" s="61">
        <f t="shared" si="2"/>
      </c>
      <c r="CQ48" s="61">
        <f t="shared" si="2"/>
      </c>
      <c r="CR48" s="61">
        <f t="shared" si="2"/>
      </c>
      <c r="CS48" s="61">
        <f t="shared" si="2"/>
      </c>
    </row>
    <row r="49" spans="1:97" ht="12.75">
      <c r="A49" s="154">
        <v>2</v>
      </c>
      <c r="B49" s="61">
        <f t="shared" si="0"/>
      </c>
      <c r="C49" s="61">
        <f aca="true" t="shared" si="3" ref="C49:Q49">(IF(ISERR(OR(LOG10(C3),LOG10(C4))),"",IF(AND(C3&lt;=C$46,C4&gt;C$46),($A3+(LOG10(C$46)-LOG10(C3))/(LOG10(C4)-LOG10(C3))),"")))</f>
      </c>
      <c r="D49" s="61">
        <f t="shared" si="3"/>
      </c>
      <c r="E49" s="61">
        <f t="shared" si="3"/>
      </c>
      <c r="F49" s="61">
        <f t="shared" si="3"/>
      </c>
      <c r="G49" s="61">
        <f t="shared" si="3"/>
      </c>
      <c r="H49" s="61">
        <f t="shared" si="3"/>
      </c>
      <c r="I49" s="61">
        <f t="shared" si="3"/>
      </c>
      <c r="J49" s="61">
        <f t="shared" si="3"/>
      </c>
      <c r="K49" s="61">
        <f t="shared" si="3"/>
      </c>
      <c r="L49" s="61">
        <f t="shared" si="3"/>
      </c>
      <c r="M49" s="61">
        <f t="shared" si="3"/>
      </c>
      <c r="N49" s="61">
        <f t="shared" si="3"/>
      </c>
      <c r="O49" s="61">
        <f t="shared" si="3"/>
      </c>
      <c r="P49" s="61">
        <f t="shared" si="3"/>
      </c>
      <c r="Q49" s="61">
        <f t="shared" si="3"/>
      </c>
      <c r="R49" s="61">
        <f t="shared" si="1"/>
      </c>
      <c r="S49" s="61">
        <f t="shared" si="1"/>
      </c>
      <c r="T49" s="61">
        <f t="shared" si="1"/>
      </c>
      <c r="U49" s="61">
        <f t="shared" si="1"/>
      </c>
      <c r="V49" s="61">
        <f t="shared" si="1"/>
      </c>
      <c r="W49" s="61">
        <f t="shared" si="1"/>
      </c>
      <c r="X49" s="61">
        <f t="shared" si="1"/>
      </c>
      <c r="Y49" s="61">
        <f t="shared" si="1"/>
      </c>
      <c r="Z49" s="61">
        <f t="shared" si="1"/>
      </c>
      <c r="AA49" s="61">
        <f t="shared" si="1"/>
      </c>
      <c r="AB49" s="61">
        <f t="shared" si="1"/>
      </c>
      <c r="AC49" s="61">
        <f t="shared" si="1"/>
      </c>
      <c r="AD49" s="61">
        <f t="shared" si="1"/>
      </c>
      <c r="AE49" s="61">
        <f t="shared" si="1"/>
      </c>
      <c r="AF49" s="61">
        <f t="shared" si="1"/>
      </c>
      <c r="AG49" s="61">
        <f t="shared" si="1"/>
      </c>
      <c r="AH49" s="61">
        <f t="shared" si="1"/>
      </c>
      <c r="AI49" s="61">
        <f t="shared" si="1"/>
      </c>
      <c r="AJ49" s="61">
        <f t="shared" si="1"/>
      </c>
      <c r="AK49" s="61">
        <f t="shared" si="1"/>
      </c>
      <c r="AL49" s="61">
        <f t="shared" si="1"/>
      </c>
      <c r="AM49" s="61">
        <f t="shared" si="1"/>
      </c>
      <c r="AN49" s="61">
        <f t="shared" si="1"/>
      </c>
      <c r="AO49" s="61">
        <f t="shared" si="1"/>
      </c>
      <c r="AP49" s="61">
        <f t="shared" si="1"/>
      </c>
      <c r="AQ49" s="61">
        <f t="shared" si="1"/>
      </c>
      <c r="AR49" s="61">
        <f t="shared" si="1"/>
      </c>
      <c r="AS49" s="61">
        <f t="shared" si="1"/>
      </c>
      <c r="AT49" s="61">
        <f t="shared" si="1"/>
      </c>
      <c r="AU49" s="61">
        <f t="shared" si="1"/>
      </c>
      <c r="AV49" s="61">
        <f t="shared" si="1"/>
      </c>
      <c r="AW49" s="61">
        <f t="shared" si="1"/>
      </c>
      <c r="AX49" s="61">
        <f t="shared" si="1"/>
      </c>
      <c r="AY49" s="61">
        <f t="shared" si="1"/>
      </c>
      <c r="AZ49" s="61">
        <f t="shared" si="1"/>
      </c>
      <c r="BA49" s="61">
        <f t="shared" si="1"/>
      </c>
      <c r="BB49" s="61">
        <f t="shared" si="1"/>
      </c>
      <c r="BC49" s="61">
        <f t="shared" si="1"/>
      </c>
      <c r="BD49" s="61">
        <f t="shared" si="1"/>
      </c>
      <c r="BE49" s="61">
        <f t="shared" si="1"/>
      </c>
      <c r="BF49" s="61">
        <f t="shared" si="1"/>
      </c>
      <c r="BG49" s="61">
        <f t="shared" si="1"/>
      </c>
      <c r="BH49" s="61">
        <f t="shared" si="1"/>
      </c>
      <c r="BI49" s="61">
        <f t="shared" si="1"/>
      </c>
      <c r="BJ49" s="61">
        <f t="shared" si="1"/>
      </c>
      <c r="BK49" s="61">
        <f t="shared" si="1"/>
      </c>
      <c r="BL49" s="61">
        <f t="shared" si="1"/>
      </c>
      <c r="BM49" s="61">
        <f t="shared" si="1"/>
      </c>
      <c r="BN49" s="61">
        <f t="shared" si="1"/>
      </c>
      <c r="BO49" s="61">
        <f t="shared" si="2"/>
      </c>
      <c r="BP49" s="61">
        <f t="shared" si="2"/>
      </c>
      <c r="BQ49" s="61">
        <f t="shared" si="2"/>
      </c>
      <c r="BR49" s="61">
        <f t="shared" si="2"/>
      </c>
      <c r="BS49" s="61">
        <f t="shared" si="2"/>
      </c>
      <c r="BT49" s="61">
        <f t="shared" si="2"/>
      </c>
      <c r="BU49" s="61">
        <f t="shared" si="2"/>
      </c>
      <c r="BV49" s="61">
        <f t="shared" si="2"/>
      </c>
      <c r="BW49" s="61">
        <f t="shared" si="2"/>
      </c>
      <c r="BX49" s="61">
        <f t="shared" si="2"/>
      </c>
      <c r="BY49" s="61">
        <f t="shared" si="2"/>
      </c>
      <c r="BZ49" s="61">
        <f t="shared" si="2"/>
      </c>
      <c r="CA49" s="61">
        <f t="shared" si="2"/>
      </c>
      <c r="CB49" s="61">
        <f t="shared" si="2"/>
      </c>
      <c r="CC49" s="61">
        <f t="shared" si="2"/>
      </c>
      <c r="CD49" s="61">
        <f t="shared" si="2"/>
      </c>
      <c r="CE49" s="61">
        <f t="shared" si="2"/>
      </c>
      <c r="CF49" s="61">
        <f t="shared" si="2"/>
      </c>
      <c r="CG49" s="61">
        <f t="shared" si="2"/>
      </c>
      <c r="CH49" s="61">
        <f t="shared" si="2"/>
      </c>
      <c r="CI49" s="61">
        <f t="shared" si="2"/>
      </c>
      <c r="CJ49" s="61">
        <f t="shared" si="2"/>
      </c>
      <c r="CK49" s="61">
        <f t="shared" si="2"/>
      </c>
      <c r="CL49" s="61">
        <f t="shared" si="2"/>
      </c>
      <c r="CM49" s="61">
        <f t="shared" si="2"/>
      </c>
      <c r="CN49" s="61">
        <f t="shared" si="2"/>
      </c>
      <c r="CO49" s="61">
        <f t="shared" si="2"/>
      </c>
      <c r="CP49" s="61">
        <f t="shared" si="2"/>
      </c>
      <c r="CQ49" s="61">
        <f t="shared" si="2"/>
      </c>
      <c r="CR49" s="61">
        <f t="shared" si="2"/>
      </c>
      <c r="CS49" s="61">
        <f t="shared" si="2"/>
      </c>
    </row>
    <row r="50" spans="1:97" ht="12.75">
      <c r="A50" s="154">
        <v>3</v>
      </c>
      <c r="B50" s="61">
        <f t="shared" si="0"/>
      </c>
      <c r="C50" s="61">
        <f aca="true" t="shared" si="4" ref="C50:BN53">(IF(ISERR(OR(LOG10(C4),LOG10(C5))),"",IF(AND(C4&lt;=C$46,C5&gt;C$46),($A4+(LOG10(C$46)-LOG10(C4))/(LOG10(C5)-LOG10(C4))),"")))</f>
      </c>
      <c r="D50" s="61">
        <f t="shared" si="4"/>
      </c>
      <c r="E50" s="61">
        <f t="shared" si="4"/>
      </c>
      <c r="F50" s="61">
        <f t="shared" si="4"/>
      </c>
      <c r="G50" s="61">
        <f t="shared" si="4"/>
      </c>
      <c r="H50" s="61">
        <f t="shared" si="4"/>
      </c>
      <c r="I50" s="61">
        <f t="shared" si="4"/>
      </c>
      <c r="J50" s="61">
        <f t="shared" si="4"/>
      </c>
      <c r="K50" s="61">
        <f t="shared" si="4"/>
      </c>
      <c r="L50" s="61">
        <f t="shared" si="4"/>
      </c>
      <c r="M50" s="61">
        <f t="shared" si="4"/>
      </c>
      <c r="N50" s="61">
        <f t="shared" si="4"/>
      </c>
      <c r="O50" s="61">
        <f t="shared" si="4"/>
      </c>
      <c r="P50" s="61">
        <f t="shared" si="4"/>
      </c>
      <c r="Q50" s="61">
        <f t="shared" si="4"/>
      </c>
      <c r="R50" s="61">
        <f t="shared" si="4"/>
      </c>
      <c r="S50" s="61">
        <f t="shared" si="4"/>
      </c>
      <c r="T50" s="61">
        <f t="shared" si="4"/>
      </c>
      <c r="U50" s="61">
        <f t="shared" si="4"/>
      </c>
      <c r="V50" s="61">
        <f t="shared" si="4"/>
      </c>
      <c r="W50" s="61">
        <f t="shared" si="4"/>
      </c>
      <c r="X50" s="61">
        <f t="shared" si="4"/>
      </c>
      <c r="Y50" s="61">
        <f t="shared" si="4"/>
      </c>
      <c r="Z50" s="61">
        <f t="shared" si="4"/>
      </c>
      <c r="AA50" s="61">
        <f t="shared" si="4"/>
      </c>
      <c r="AB50" s="61">
        <f t="shared" si="4"/>
      </c>
      <c r="AC50" s="61">
        <f t="shared" si="4"/>
      </c>
      <c r="AD50" s="61">
        <f t="shared" si="4"/>
      </c>
      <c r="AE50" s="61">
        <f t="shared" si="4"/>
      </c>
      <c r="AF50" s="61">
        <f t="shared" si="4"/>
      </c>
      <c r="AG50" s="61">
        <f t="shared" si="4"/>
      </c>
      <c r="AH50" s="61">
        <f t="shared" si="4"/>
      </c>
      <c r="AI50" s="61">
        <f t="shared" si="4"/>
      </c>
      <c r="AJ50" s="61">
        <f t="shared" si="4"/>
      </c>
      <c r="AK50" s="61">
        <f t="shared" si="4"/>
      </c>
      <c r="AL50" s="61">
        <f t="shared" si="4"/>
      </c>
      <c r="AM50" s="61">
        <f t="shared" si="4"/>
      </c>
      <c r="AN50" s="61">
        <f t="shared" si="4"/>
      </c>
      <c r="AO50" s="61">
        <f t="shared" si="4"/>
      </c>
      <c r="AP50" s="61">
        <f t="shared" si="4"/>
      </c>
      <c r="AQ50" s="61">
        <f t="shared" si="4"/>
      </c>
      <c r="AR50" s="61">
        <f t="shared" si="4"/>
      </c>
      <c r="AS50" s="61">
        <f t="shared" si="4"/>
      </c>
      <c r="AT50" s="61">
        <f t="shared" si="4"/>
      </c>
      <c r="AU50" s="61">
        <f t="shared" si="4"/>
      </c>
      <c r="AV50" s="61">
        <f t="shared" si="4"/>
      </c>
      <c r="AW50" s="61">
        <f t="shared" si="4"/>
      </c>
      <c r="AX50" s="61">
        <f t="shared" si="4"/>
      </c>
      <c r="AY50" s="61">
        <f t="shared" si="4"/>
      </c>
      <c r="AZ50" s="61">
        <f t="shared" si="4"/>
      </c>
      <c r="BA50" s="61">
        <f t="shared" si="4"/>
      </c>
      <c r="BB50" s="61">
        <f t="shared" si="4"/>
      </c>
      <c r="BC50" s="61">
        <f t="shared" si="4"/>
      </c>
      <c r="BD50" s="61">
        <f t="shared" si="4"/>
      </c>
      <c r="BE50" s="61">
        <f t="shared" si="4"/>
      </c>
      <c r="BF50" s="61">
        <f t="shared" si="4"/>
      </c>
      <c r="BG50" s="61">
        <f t="shared" si="4"/>
      </c>
      <c r="BH50" s="61">
        <f t="shared" si="4"/>
      </c>
      <c r="BI50" s="61">
        <f t="shared" si="4"/>
      </c>
      <c r="BJ50" s="61">
        <f t="shared" si="4"/>
      </c>
      <c r="BK50" s="61">
        <f t="shared" si="4"/>
      </c>
      <c r="BL50" s="61">
        <f t="shared" si="4"/>
      </c>
      <c r="BM50" s="61">
        <f t="shared" si="4"/>
      </c>
      <c r="BN50" s="61">
        <f t="shared" si="4"/>
      </c>
      <c r="BO50" s="61">
        <f t="shared" si="2"/>
      </c>
      <c r="BP50" s="61">
        <f t="shared" si="2"/>
      </c>
      <c r="BQ50" s="61">
        <f t="shared" si="2"/>
      </c>
      <c r="BR50" s="61">
        <f t="shared" si="2"/>
      </c>
      <c r="BS50" s="61">
        <f t="shared" si="2"/>
      </c>
      <c r="BT50" s="61">
        <f t="shared" si="2"/>
      </c>
      <c r="BU50" s="61">
        <f t="shared" si="2"/>
      </c>
      <c r="BV50" s="61">
        <f t="shared" si="2"/>
      </c>
      <c r="BW50" s="61">
        <f t="shared" si="2"/>
      </c>
      <c r="BX50" s="61">
        <f t="shared" si="2"/>
      </c>
      <c r="BY50" s="61">
        <f t="shared" si="2"/>
      </c>
      <c r="BZ50" s="61">
        <f t="shared" si="2"/>
      </c>
      <c r="CA50" s="61">
        <f t="shared" si="2"/>
      </c>
      <c r="CB50" s="61">
        <f t="shared" si="2"/>
      </c>
      <c r="CC50" s="61">
        <f t="shared" si="2"/>
      </c>
      <c r="CD50" s="61">
        <f t="shared" si="2"/>
      </c>
      <c r="CE50" s="61">
        <f t="shared" si="2"/>
      </c>
      <c r="CF50" s="61">
        <f t="shared" si="2"/>
      </c>
      <c r="CG50" s="61">
        <f t="shared" si="2"/>
      </c>
      <c r="CH50" s="61">
        <f t="shared" si="2"/>
      </c>
      <c r="CI50" s="61">
        <f t="shared" si="2"/>
      </c>
      <c r="CJ50" s="61">
        <f t="shared" si="2"/>
      </c>
      <c r="CK50" s="61">
        <f t="shared" si="2"/>
      </c>
      <c r="CL50" s="61">
        <f t="shared" si="2"/>
      </c>
      <c r="CM50" s="61">
        <f t="shared" si="2"/>
      </c>
      <c r="CN50" s="61">
        <f t="shared" si="2"/>
      </c>
      <c r="CO50" s="61">
        <f t="shared" si="2"/>
      </c>
      <c r="CP50" s="61">
        <f t="shared" si="2"/>
      </c>
      <c r="CQ50" s="61">
        <f t="shared" si="2"/>
      </c>
      <c r="CR50" s="61">
        <f t="shared" si="2"/>
      </c>
      <c r="CS50" s="61">
        <f t="shared" si="2"/>
      </c>
    </row>
    <row r="51" spans="1:97" ht="12.75">
      <c r="A51" s="154">
        <v>4</v>
      </c>
      <c r="B51" s="61">
        <f t="shared" si="0"/>
      </c>
      <c r="C51" s="61">
        <f t="shared" si="4"/>
      </c>
      <c r="D51" s="61">
        <f t="shared" si="4"/>
      </c>
      <c r="E51" s="61">
        <f t="shared" si="4"/>
      </c>
      <c r="F51" s="61">
        <f t="shared" si="4"/>
      </c>
      <c r="G51" s="61">
        <f t="shared" si="4"/>
      </c>
      <c r="H51" s="61">
        <f t="shared" si="4"/>
      </c>
      <c r="I51" s="61">
        <f t="shared" si="4"/>
      </c>
      <c r="J51" s="61">
        <f t="shared" si="4"/>
      </c>
      <c r="K51" s="61">
        <f t="shared" si="4"/>
      </c>
      <c r="L51" s="61">
        <f t="shared" si="4"/>
      </c>
      <c r="M51" s="61">
        <f t="shared" si="4"/>
      </c>
      <c r="N51" s="61">
        <f t="shared" si="4"/>
      </c>
      <c r="O51" s="61">
        <f t="shared" si="4"/>
      </c>
      <c r="P51" s="61">
        <f t="shared" si="4"/>
      </c>
      <c r="Q51" s="61">
        <f t="shared" si="4"/>
      </c>
      <c r="R51" s="61">
        <f t="shared" si="4"/>
      </c>
      <c r="S51" s="61">
        <f t="shared" si="4"/>
      </c>
      <c r="T51" s="61">
        <f t="shared" si="4"/>
      </c>
      <c r="U51" s="61">
        <f t="shared" si="4"/>
      </c>
      <c r="V51" s="61">
        <f t="shared" si="4"/>
      </c>
      <c r="W51" s="61">
        <f t="shared" si="4"/>
      </c>
      <c r="X51" s="61">
        <f t="shared" si="4"/>
      </c>
      <c r="Y51" s="61">
        <f t="shared" si="4"/>
      </c>
      <c r="Z51" s="61">
        <f t="shared" si="4"/>
      </c>
      <c r="AA51" s="61">
        <f t="shared" si="4"/>
      </c>
      <c r="AB51" s="61">
        <f t="shared" si="4"/>
      </c>
      <c r="AC51" s="61">
        <f t="shared" si="4"/>
      </c>
      <c r="AD51" s="61">
        <f t="shared" si="4"/>
      </c>
      <c r="AE51" s="61">
        <f t="shared" si="4"/>
      </c>
      <c r="AF51" s="61">
        <f t="shared" si="4"/>
      </c>
      <c r="AG51" s="61">
        <f t="shared" si="4"/>
      </c>
      <c r="AH51" s="61">
        <f t="shared" si="4"/>
      </c>
      <c r="AI51" s="61">
        <f t="shared" si="4"/>
      </c>
      <c r="AJ51" s="61">
        <f t="shared" si="4"/>
      </c>
      <c r="AK51" s="61">
        <f t="shared" si="4"/>
      </c>
      <c r="AL51" s="61">
        <f t="shared" si="4"/>
      </c>
      <c r="AM51" s="61">
        <f t="shared" si="4"/>
      </c>
      <c r="AN51" s="61">
        <f t="shared" si="4"/>
      </c>
      <c r="AO51" s="61">
        <f t="shared" si="4"/>
      </c>
      <c r="AP51" s="61">
        <f t="shared" si="4"/>
      </c>
      <c r="AQ51" s="61">
        <f t="shared" si="4"/>
      </c>
      <c r="AR51" s="61">
        <f t="shared" si="4"/>
      </c>
      <c r="AS51" s="61">
        <f t="shared" si="4"/>
      </c>
      <c r="AT51" s="61">
        <f t="shared" si="4"/>
      </c>
      <c r="AU51" s="61">
        <f t="shared" si="4"/>
      </c>
      <c r="AV51" s="61">
        <f t="shared" si="4"/>
      </c>
      <c r="AW51" s="61">
        <f t="shared" si="4"/>
      </c>
      <c r="AX51" s="61">
        <f t="shared" si="4"/>
      </c>
      <c r="AY51" s="61">
        <f t="shared" si="4"/>
      </c>
      <c r="AZ51" s="61">
        <f t="shared" si="4"/>
      </c>
      <c r="BA51" s="61">
        <f t="shared" si="4"/>
      </c>
      <c r="BB51" s="61">
        <f t="shared" si="4"/>
      </c>
      <c r="BC51" s="61">
        <f t="shared" si="4"/>
      </c>
      <c r="BD51" s="61">
        <f t="shared" si="4"/>
      </c>
      <c r="BE51" s="61">
        <f t="shared" si="4"/>
      </c>
      <c r="BF51" s="61">
        <f t="shared" si="4"/>
      </c>
      <c r="BG51" s="61">
        <f t="shared" si="4"/>
      </c>
      <c r="BH51" s="61">
        <f t="shared" si="4"/>
      </c>
      <c r="BI51" s="61">
        <f t="shared" si="4"/>
      </c>
      <c r="BJ51" s="61">
        <f t="shared" si="4"/>
      </c>
      <c r="BK51" s="61">
        <f t="shared" si="4"/>
      </c>
      <c r="BL51" s="61">
        <f t="shared" si="4"/>
      </c>
      <c r="BM51" s="61">
        <f t="shared" si="4"/>
      </c>
      <c r="BN51" s="61">
        <f t="shared" si="4"/>
      </c>
      <c r="BO51" s="61">
        <f t="shared" si="2"/>
      </c>
      <c r="BP51" s="61">
        <f t="shared" si="2"/>
      </c>
      <c r="BQ51" s="61">
        <f t="shared" si="2"/>
      </c>
      <c r="BR51" s="61">
        <f t="shared" si="2"/>
      </c>
      <c r="BS51" s="61">
        <f t="shared" si="2"/>
      </c>
      <c r="BT51" s="61">
        <f t="shared" si="2"/>
      </c>
      <c r="BU51" s="61">
        <f t="shared" si="2"/>
      </c>
      <c r="BV51" s="61">
        <f t="shared" si="2"/>
      </c>
      <c r="BW51" s="61">
        <f t="shared" si="2"/>
      </c>
      <c r="BX51" s="61">
        <f t="shared" si="2"/>
      </c>
      <c r="BY51" s="61">
        <f t="shared" si="2"/>
      </c>
      <c r="BZ51" s="61">
        <f t="shared" si="2"/>
      </c>
      <c r="CA51" s="61">
        <f t="shared" si="2"/>
      </c>
      <c r="CB51" s="61">
        <f t="shared" si="2"/>
      </c>
      <c r="CC51" s="61">
        <f t="shared" si="2"/>
      </c>
      <c r="CD51" s="61">
        <f t="shared" si="2"/>
      </c>
      <c r="CE51" s="61">
        <f t="shared" si="2"/>
      </c>
      <c r="CF51" s="61">
        <f t="shared" si="2"/>
      </c>
      <c r="CG51" s="61">
        <f t="shared" si="2"/>
      </c>
      <c r="CH51" s="61">
        <f t="shared" si="2"/>
      </c>
      <c r="CI51" s="61">
        <f t="shared" si="2"/>
      </c>
      <c r="CJ51" s="61">
        <f t="shared" si="2"/>
      </c>
      <c r="CK51" s="61">
        <f t="shared" si="2"/>
      </c>
      <c r="CL51" s="61">
        <f t="shared" si="2"/>
      </c>
      <c r="CM51" s="61">
        <f t="shared" si="2"/>
      </c>
      <c r="CN51" s="61">
        <f t="shared" si="2"/>
      </c>
      <c r="CO51" s="61">
        <f t="shared" si="2"/>
      </c>
      <c r="CP51" s="61">
        <f t="shared" si="2"/>
      </c>
      <c r="CQ51" s="61">
        <f t="shared" si="2"/>
      </c>
      <c r="CR51" s="61">
        <f t="shared" si="2"/>
      </c>
      <c r="CS51" s="61">
        <f t="shared" si="2"/>
      </c>
    </row>
    <row r="52" spans="1:97" ht="12.75">
      <c r="A52" s="154">
        <v>5</v>
      </c>
      <c r="B52" s="61">
        <f t="shared" si="0"/>
      </c>
      <c r="C52" s="61">
        <f t="shared" si="4"/>
      </c>
      <c r="D52" s="61">
        <f t="shared" si="4"/>
      </c>
      <c r="E52" s="61">
        <f t="shared" si="4"/>
      </c>
      <c r="F52" s="61">
        <f t="shared" si="4"/>
      </c>
      <c r="G52" s="61">
        <f t="shared" si="4"/>
      </c>
      <c r="H52" s="61">
        <f t="shared" si="4"/>
      </c>
      <c r="I52" s="61">
        <f t="shared" si="4"/>
      </c>
      <c r="J52" s="61">
        <f t="shared" si="4"/>
      </c>
      <c r="K52" s="61">
        <f t="shared" si="4"/>
      </c>
      <c r="L52" s="61">
        <f t="shared" si="4"/>
      </c>
      <c r="M52" s="61">
        <f t="shared" si="4"/>
      </c>
      <c r="N52" s="61">
        <f t="shared" si="4"/>
      </c>
      <c r="O52" s="61">
        <f t="shared" si="4"/>
      </c>
      <c r="P52" s="61">
        <f t="shared" si="4"/>
      </c>
      <c r="Q52" s="61">
        <f t="shared" si="4"/>
      </c>
      <c r="R52" s="61">
        <f t="shared" si="4"/>
      </c>
      <c r="S52" s="61">
        <f t="shared" si="4"/>
      </c>
      <c r="T52" s="61">
        <f t="shared" si="4"/>
      </c>
      <c r="U52" s="61">
        <f t="shared" si="4"/>
      </c>
      <c r="V52" s="61">
        <f t="shared" si="4"/>
      </c>
      <c r="W52" s="61">
        <f t="shared" si="4"/>
      </c>
      <c r="X52" s="61">
        <f t="shared" si="4"/>
      </c>
      <c r="Y52" s="61">
        <f t="shared" si="4"/>
      </c>
      <c r="Z52" s="61">
        <f t="shared" si="4"/>
      </c>
      <c r="AA52" s="61">
        <f t="shared" si="4"/>
      </c>
      <c r="AB52" s="61">
        <f t="shared" si="4"/>
      </c>
      <c r="AC52" s="61">
        <f t="shared" si="4"/>
      </c>
      <c r="AD52" s="61">
        <f t="shared" si="4"/>
      </c>
      <c r="AE52" s="61">
        <f t="shared" si="4"/>
      </c>
      <c r="AF52" s="61">
        <f t="shared" si="4"/>
      </c>
      <c r="AG52" s="61">
        <f t="shared" si="4"/>
      </c>
      <c r="AH52" s="61">
        <f t="shared" si="4"/>
      </c>
      <c r="AI52" s="61">
        <f t="shared" si="4"/>
      </c>
      <c r="AJ52" s="61">
        <f t="shared" si="4"/>
      </c>
      <c r="AK52" s="61">
        <f t="shared" si="4"/>
      </c>
      <c r="AL52" s="61">
        <f t="shared" si="4"/>
      </c>
      <c r="AM52" s="61">
        <f t="shared" si="4"/>
      </c>
      <c r="AN52" s="61">
        <f t="shared" si="4"/>
      </c>
      <c r="AO52" s="61">
        <f t="shared" si="4"/>
      </c>
      <c r="AP52" s="61">
        <f t="shared" si="4"/>
      </c>
      <c r="AQ52" s="61">
        <f t="shared" si="4"/>
      </c>
      <c r="AR52" s="61">
        <f t="shared" si="4"/>
      </c>
      <c r="AS52" s="61">
        <f t="shared" si="4"/>
      </c>
      <c r="AT52" s="61">
        <f t="shared" si="4"/>
      </c>
      <c r="AU52" s="61">
        <f t="shared" si="4"/>
      </c>
      <c r="AV52" s="61">
        <f t="shared" si="4"/>
      </c>
      <c r="AW52" s="61">
        <f t="shared" si="4"/>
      </c>
      <c r="AX52" s="61">
        <f t="shared" si="4"/>
      </c>
      <c r="AY52" s="61">
        <f t="shared" si="4"/>
      </c>
      <c r="AZ52" s="61">
        <f t="shared" si="4"/>
      </c>
      <c r="BA52" s="61">
        <f t="shared" si="4"/>
      </c>
      <c r="BB52" s="61">
        <f t="shared" si="4"/>
      </c>
      <c r="BC52" s="61">
        <f t="shared" si="4"/>
      </c>
      <c r="BD52" s="61">
        <f t="shared" si="4"/>
      </c>
      <c r="BE52" s="61">
        <f t="shared" si="4"/>
      </c>
      <c r="BF52" s="61">
        <f t="shared" si="4"/>
      </c>
      <c r="BG52" s="61">
        <f t="shared" si="4"/>
      </c>
      <c r="BH52" s="61">
        <f t="shared" si="4"/>
      </c>
      <c r="BI52" s="61">
        <f t="shared" si="4"/>
      </c>
      <c r="BJ52" s="61">
        <f t="shared" si="4"/>
      </c>
      <c r="BK52" s="61">
        <f t="shared" si="4"/>
      </c>
      <c r="BL52" s="61">
        <f t="shared" si="4"/>
      </c>
      <c r="BM52" s="61">
        <f t="shared" si="4"/>
      </c>
      <c r="BN52" s="61">
        <f t="shared" si="4"/>
      </c>
      <c r="BO52" s="61">
        <f t="shared" si="2"/>
      </c>
      <c r="BP52" s="61">
        <f t="shared" si="2"/>
      </c>
      <c r="BQ52" s="61">
        <f t="shared" si="2"/>
      </c>
      <c r="BR52" s="61">
        <f t="shared" si="2"/>
      </c>
      <c r="BS52" s="61">
        <f t="shared" si="2"/>
      </c>
      <c r="BT52" s="61">
        <f t="shared" si="2"/>
      </c>
      <c r="BU52" s="61">
        <f t="shared" si="2"/>
      </c>
      <c r="BV52" s="61">
        <f t="shared" si="2"/>
      </c>
      <c r="BW52" s="61">
        <f t="shared" si="2"/>
      </c>
      <c r="BX52" s="61">
        <f t="shared" si="2"/>
      </c>
      <c r="BY52" s="61">
        <f t="shared" si="2"/>
      </c>
      <c r="BZ52" s="61">
        <f t="shared" si="2"/>
      </c>
      <c r="CA52" s="61">
        <f t="shared" si="2"/>
      </c>
      <c r="CB52" s="61">
        <f t="shared" si="2"/>
      </c>
      <c r="CC52" s="61">
        <f t="shared" si="2"/>
      </c>
      <c r="CD52" s="61">
        <f t="shared" si="2"/>
      </c>
      <c r="CE52" s="61">
        <f t="shared" si="2"/>
      </c>
      <c r="CF52" s="61">
        <f t="shared" si="2"/>
      </c>
      <c r="CG52" s="61">
        <f t="shared" si="2"/>
      </c>
      <c r="CH52" s="61">
        <f t="shared" si="2"/>
      </c>
      <c r="CI52" s="61">
        <f t="shared" si="2"/>
      </c>
      <c r="CJ52" s="61">
        <f t="shared" si="2"/>
      </c>
      <c r="CK52" s="61">
        <f t="shared" si="2"/>
      </c>
      <c r="CL52" s="61">
        <f t="shared" si="2"/>
      </c>
      <c r="CM52" s="61">
        <f t="shared" si="2"/>
      </c>
      <c r="CN52" s="61">
        <f t="shared" si="2"/>
      </c>
      <c r="CO52" s="61">
        <f t="shared" si="2"/>
      </c>
      <c r="CP52" s="61">
        <f t="shared" si="2"/>
      </c>
      <c r="CQ52" s="61">
        <f t="shared" si="2"/>
      </c>
      <c r="CR52" s="61">
        <f t="shared" si="2"/>
      </c>
      <c r="CS52" s="61">
        <f t="shared" si="2"/>
      </c>
    </row>
    <row r="53" spans="1:97" ht="12.75">
      <c r="A53" s="154">
        <v>6</v>
      </c>
      <c r="B53" s="61">
        <f t="shared" si="0"/>
      </c>
      <c r="C53" s="61">
        <f t="shared" si="4"/>
      </c>
      <c r="D53" s="61">
        <f t="shared" si="4"/>
      </c>
      <c r="E53" s="61">
        <f t="shared" si="4"/>
      </c>
      <c r="F53" s="61">
        <f t="shared" si="4"/>
      </c>
      <c r="G53" s="61">
        <f t="shared" si="4"/>
      </c>
      <c r="H53" s="61">
        <f t="shared" si="4"/>
      </c>
      <c r="I53" s="61">
        <f t="shared" si="4"/>
      </c>
      <c r="J53" s="61">
        <f t="shared" si="4"/>
      </c>
      <c r="K53" s="61">
        <f t="shared" si="4"/>
      </c>
      <c r="L53" s="61">
        <f t="shared" si="4"/>
      </c>
      <c r="M53" s="61">
        <f t="shared" si="4"/>
      </c>
      <c r="N53" s="61">
        <f t="shared" si="4"/>
      </c>
      <c r="O53" s="61">
        <f t="shared" si="4"/>
      </c>
      <c r="P53" s="61">
        <f t="shared" si="4"/>
      </c>
      <c r="Q53" s="61">
        <f t="shared" si="4"/>
      </c>
      <c r="R53" s="61">
        <f t="shared" si="4"/>
      </c>
      <c r="S53" s="61">
        <f t="shared" si="4"/>
      </c>
      <c r="T53" s="61">
        <f t="shared" si="4"/>
      </c>
      <c r="U53" s="61">
        <f t="shared" si="4"/>
      </c>
      <c r="V53" s="61">
        <f t="shared" si="4"/>
      </c>
      <c r="W53" s="61">
        <f t="shared" si="4"/>
      </c>
      <c r="X53" s="61">
        <f t="shared" si="4"/>
      </c>
      <c r="Y53" s="61">
        <f t="shared" si="4"/>
      </c>
      <c r="Z53" s="61">
        <f t="shared" si="4"/>
      </c>
      <c r="AA53" s="61">
        <f t="shared" si="4"/>
      </c>
      <c r="AB53" s="61">
        <f t="shared" si="4"/>
      </c>
      <c r="AC53" s="61">
        <f t="shared" si="4"/>
      </c>
      <c r="AD53" s="61">
        <f t="shared" si="4"/>
      </c>
      <c r="AE53" s="61">
        <f t="shared" si="4"/>
      </c>
      <c r="AF53" s="61">
        <f t="shared" si="4"/>
      </c>
      <c r="AG53" s="61">
        <f t="shared" si="4"/>
      </c>
      <c r="AH53" s="61">
        <f t="shared" si="4"/>
      </c>
      <c r="AI53" s="61">
        <f t="shared" si="4"/>
      </c>
      <c r="AJ53" s="61">
        <f t="shared" si="4"/>
      </c>
      <c r="AK53" s="61">
        <f t="shared" si="4"/>
      </c>
      <c r="AL53" s="61">
        <f t="shared" si="4"/>
      </c>
      <c r="AM53" s="61">
        <f t="shared" si="4"/>
      </c>
      <c r="AN53" s="61">
        <f t="shared" si="4"/>
      </c>
      <c r="AO53" s="61">
        <f t="shared" si="4"/>
      </c>
      <c r="AP53" s="61">
        <f t="shared" si="4"/>
      </c>
      <c r="AQ53" s="61">
        <f t="shared" si="4"/>
      </c>
      <c r="AR53" s="61">
        <f t="shared" si="4"/>
      </c>
      <c r="AS53" s="61">
        <f t="shared" si="4"/>
      </c>
      <c r="AT53" s="61">
        <f t="shared" si="4"/>
      </c>
      <c r="AU53" s="61">
        <f t="shared" si="4"/>
      </c>
      <c r="AV53" s="61">
        <f t="shared" si="4"/>
      </c>
      <c r="AW53" s="61">
        <f t="shared" si="4"/>
      </c>
      <c r="AX53" s="61">
        <f t="shared" si="4"/>
      </c>
      <c r="AY53" s="61">
        <f t="shared" si="4"/>
      </c>
      <c r="AZ53" s="61">
        <f t="shared" si="4"/>
      </c>
      <c r="BA53" s="61">
        <f t="shared" si="4"/>
      </c>
      <c r="BB53" s="61">
        <f t="shared" si="4"/>
      </c>
      <c r="BC53" s="61">
        <f t="shared" si="4"/>
      </c>
      <c r="BD53" s="61">
        <f t="shared" si="4"/>
      </c>
      <c r="BE53" s="61">
        <f t="shared" si="4"/>
      </c>
      <c r="BF53" s="61">
        <f t="shared" si="4"/>
      </c>
      <c r="BG53" s="61">
        <f t="shared" si="4"/>
      </c>
      <c r="BH53" s="61">
        <f t="shared" si="4"/>
      </c>
      <c r="BI53" s="61">
        <f t="shared" si="4"/>
      </c>
      <c r="BJ53" s="61">
        <f t="shared" si="4"/>
      </c>
      <c r="BK53" s="61">
        <f t="shared" si="4"/>
      </c>
      <c r="BL53" s="61">
        <f t="shared" si="4"/>
      </c>
      <c r="BM53" s="61">
        <f t="shared" si="4"/>
      </c>
      <c r="BN53" s="61">
        <f aca="true" t="shared" si="5" ref="BN53:CS56">(IF(ISERR(OR(LOG10(BN7),LOG10(BN8))),"",IF(AND(BN7&lt;=BN$46,BN8&gt;BN$46),($A7+(LOG10(BN$46)-LOG10(BN7))/(LOG10(BN8)-LOG10(BN7))),"")))</f>
      </c>
      <c r="BO53" s="61">
        <f t="shared" si="5"/>
      </c>
      <c r="BP53" s="61">
        <f t="shared" si="5"/>
      </c>
      <c r="BQ53" s="61">
        <f t="shared" si="5"/>
      </c>
      <c r="BR53" s="61">
        <f t="shared" si="5"/>
      </c>
      <c r="BS53" s="61">
        <f t="shared" si="5"/>
      </c>
      <c r="BT53" s="61">
        <f t="shared" si="5"/>
      </c>
      <c r="BU53" s="61">
        <f t="shared" si="5"/>
      </c>
      <c r="BV53" s="61">
        <f t="shared" si="5"/>
      </c>
      <c r="BW53" s="61">
        <f t="shared" si="5"/>
      </c>
      <c r="BX53" s="61">
        <f t="shared" si="5"/>
      </c>
      <c r="BY53" s="61">
        <f t="shared" si="5"/>
      </c>
      <c r="BZ53" s="61">
        <f t="shared" si="5"/>
      </c>
      <c r="CA53" s="61">
        <f t="shared" si="5"/>
      </c>
      <c r="CB53" s="61">
        <f t="shared" si="5"/>
      </c>
      <c r="CC53" s="61">
        <f t="shared" si="5"/>
      </c>
      <c r="CD53" s="61">
        <f t="shared" si="5"/>
      </c>
      <c r="CE53" s="61">
        <f t="shared" si="5"/>
      </c>
      <c r="CF53" s="61">
        <f t="shared" si="5"/>
      </c>
      <c r="CG53" s="61">
        <f t="shared" si="5"/>
      </c>
      <c r="CH53" s="61">
        <f t="shared" si="5"/>
      </c>
      <c r="CI53" s="61">
        <f t="shared" si="5"/>
      </c>
      <c r="CJ53" s="61">
        <f t="shared" si="5"/>
      </c>
      <c r="CK53" s="61">
        <f t="shared" si="5"/>
      </c>
      <c r="CL53" s="61">
        <f t="shared" si="5"/>
      </c>
      <c r="CM53" s="61">
        <f t="shared" si="5"/>
      </c>
      <c r="CN53" s="61">
        <f t="shared" si="5"/>
      </c>
      <c r="CO53" s="61">
        <f t="shared" si="5"/>
      </c>
      <c r="CP53" s="61">
        <f t="shared" si="5"/>
      </c>
      <c r="CQ53" s="61">
        <f t="shared" si="5"/>
      </c>
      <c r="CR53" s="61">
        <f t="shared" si="5"/>
      </c>
      <c r="CS53" s="61">
        <f t="shared" si="5"/>
      </c>
    </row>
    <row r="54" spans="1:97" ht="12.75">
      <c r="A54" s="154">
        <v>7</v>
      </c>
      <c r="B54" s="61">
        <f t="shared" si="0"/>
      </c>
      <c r="C54" s="61">
        <f aca="true" t="shared" si="6" ref="C54:BN57">(IF(ISERR(OR(LOG10(C8),LOG10(C9))),"",IF(AND(C8&lt;=C$46,C9&gt;C$46),($A8+(LOG10(C$46)-LOG10(C8))/(LOG10(C9)-LOG10(C8))),"")))</f>
      </c>
      <c r="D54" s="61">
        <f t="shared" si="6"/>
      </c>
      <c r="E54" s="61">
        <f t="shared" si="6"/>
      </c>
      <c r="F54" s="61">
        <f t="shared" si="6"/>
      </c>
      <c r="G54" s="61">
        <f t="shared" si="6"/>
      </c>
      <c r="H54" s="61">
        <f t="shared" si="6"/>
      </c>
      <c r="I54" s="61">
        <f t="shared" si="6"/>
      </c>
      <c r="J54" s="61">
        <f t="shared" si="6"/>
      </c>
      <c r="K54" s="61">
        <f t="shared" si="6"/>
      </c>
      <c r="L54" s="61">
        <f t="shared" si="6"/>
      </c>
      <c r="M54" s="61">
        <f t="shared" si="6"/>
      </c>
      <c r="N54" s="61">
        <f t="shared" si="6"/>
      </c>
      <c r="O54" s="61">
        <f t="shared" si="6"/>
      </c>
      <c r="P54" s="61">
        <f t="shared" si="6"/>
      </c>
      <c r="Q54" s="61">
        <f t="shared" si="6"/>
      </c>
      <c r="R54" s="61">
        <f t="shared" si="6"/>
      </c>
      <c r="S54" s="61">
        <f t="shared" si="6"/>
      </c>
      <c r="T54" s="61">
        <f t="shared" si="6"/>
      </c>
      <c r="U54" s="61">
        <f t="shared" si="6"/>
      </c>
      <c r="V54" s="61">
        <f t="shared" si="6"/>
      </c>
      <c r="W54" s="61">
        <f t="shared" si="6"/>
      </c>
      <c r="X54" s="61">
        <f t="shared" si="6"/>
      </c>
      <c r="Y54" s="61">
        <f t="shared" si="6"/>
      </c>
      <c r="Z54" s="61">
        <f t="shared" si="6"/>
      </c>
      <c r="AA54" s="61">
        <f t="shared" si="6"/>
      </c>
      <c r="AB54" s="61">
        <f t="shared" si="6"/>
      </c>
      <c r="AC54" s="61">
        <f t="shared" si="6"/>
      </c>
      <c r="AD54" s="61">
        <f t="shared" si="6"/>
      </c>
      <c r="AE54" s="61">
        <f t="shared" si="6"/>
      </c>
      <c r="AF54" s="61">
        <f t="shared" si="6"/>
      </c>
      <c r="AG54" s="61">
        <f t="shared" si="6"/>
      </c>
      <c r="AH54" s="61">
        <f t="shared" si="6"/>
      </c>
      <c r="AI54" s="61">
        <f t="shared" si="6"/>
      </c>
      <c r="AJ54" s="61">
        <f t="shared" si="6"/>
      </c>
      <c r="AK54" s="61">
        <f t="shared" si="6"/>
      </c>
      <c r="AL54" s="61">
        <f t="shared" si="6"/>
      </c>
      <c r="AM54" s="61">
        <f t="shared" si="6"/>
      </c>
      <c r="AN54" s="61">
        <f t="shared" si="6"/>
      </c>
      <c r="AO54" s="61">
        <f t="shared" si="6"/>
      </c>
      <c r="AP54" s="61">
        <f t="shared" si="6"/>
      </c>
      <c r="AQ54" s="61">
        <f t="shared" si="6"/>
      </c>
      <c r="AR54" s="61">
        <f t="shared" si="6"/>
      </c>
      <c r="AS54" s="61">
        <f t="shared" si="6"/>
      </c>
      <c r="AT54" s="61">
        <f t="shared" si="6"/>
      </c>
      <c r="AU54" s="61">
        <f t="shared" si="6"/>
      </c>
      <c r="AV54" s="61">
        <f t="shared" si="6"/>
      </c>
      <c r="AW54" s="61">
        <f t="shared" si="6"/>
      </c>
      <c r="AX54" s="61">
        <f t="shared" si="6"/>
      </c>
      <c r="AY54" s="61">
        <f t="shared" si="6"/>
      </c>
      <c r="AZ54" s="61">
        <f t="shared" si="6"/>
      </c>
      <c r="BA54" s="61">
        <f t="shared" si="6"/>
      </c>
      <c r="BB54" s="61">
        <f t="shared" si="6"/>
      </c>
      <c r="BC54" s="61">
        <f t="shared" si="6"/>
      </c>
      <c r="BD54" s="61">
        <f t="shared" si="6"/>
      </c>
      <c r="BE54" s="61">
        <f t="shared" si="6"/>
      </c>
      <c r="BF54" s="61">
        <f t="shared" si="6"/>
      </c>
      <c r="BG54" s="61">
        <f t="shared" si="6"/>
      </c>
      <c r="BH54" s="61">
        <f t="shared" si="6"/>
      </c>
      <c r="BI54" s="61">
        <f t="shared" si="6"/>
      </c>
      <c r="BJ54" s="61">
        <f t="shared" si="6"/>
      </c>
      <c r="BK54" s="61">
        <f t="shared" si="6"/>
      </c>
      <c r="BL54" s="61">
        <f t="shared" si="6"/>
      </c>
      <c r="BM54" s="61">
        <f t="shared" si="6"/>
      </c>
      <c r="BN54" s="61">
        <f t="shared" si="6"/>
      </c>
      <c r="BO54" s="61">
        <f t="shared" si="5"/>
      </c>
      <c r="BP54" s="61">
        <f t="shared" si="5"/>
      </c>
      <c r="BQ54" s="61">
        <f t="shared" si="5"/>
      </c>
      <c r="BR54" s="61">
        <f t="shared" si="5"/>
      </c>
      <c r="BS54" s="61">
        <f t="shared" si="5"/>
      </c>
      <c r="BT54" s="61">
        <f t="shared" si="5"/>
      </c>
      <c r="BU54" s="61">
        <f t="shared" si="5"/>
      </c>
      <c r="BV54" s="61">
        <f t="shared" si="5"/>
      </c>
      <c r="BW54" s="61">
        <f t="shared" si="5"/>
      </c>
      <c r="BX54" s="61">
        <f t="shared" si="5"/>
      </c>
      <c r="BY54" s="61">
        <f t="shared" si="5"/>
      </c>
      <c r="BZ54" s="61">
        <f t="shared" si="5"/>
      </c>
      <c r="CA54" s="61">
        <f t="shared" si="5"/>
      </c>
      <c r="CB54" s="61">
        <f t="shared" si="5"/>
      </c>
      <c r="CC54" s="61">
        <f t="shared" si="5"/>
      </c>
      <c r="CD54" s="61">
        <f t="shared" si="5"/>
      </c>
      <c r="CE54" s="61">
        <f t="shared" si="5"/>
      </c>
      <c r="CF54" s="61">
        <f t="shared" si="5"/>
      </c>
      <c r="CG54" s="61">
        <f t="shared" si="5"/>
      </c>
      <c r="CH54" s="61">
        <f t="shared" si="5"/>
      </c>
      <c r="CI54" s="61">
        <f t="shared" si="5"/>
      </c>
      <c r="CJ54" s="61">
        <f t="shared" si="5"/>
      </c>
      <c r="CK54" s="61">
        <f t="shared" si="5"/>
      </c>
      <c r="CL54" s="61">
        <f t="shared" si="5"/>
      </c>
      <c r="CM54" s="61">
        <f t="shared" si="5"/>
      </c>
      <c r="CN54" s="61">
        <f t="shared" si="5"/>
      </c>
      <c r="CO54" s="61">
        <f t="shared" si="5"/>
      </c>
      <c r="CP54" s="61">
        <f t="shared" si="5"/>
      </c>
      <c r="CQ54" s="61">
        <f t="shared" si="5"/>
      </c>
      <c r="CR54" s="61">
        <f t="shared" si="5"/>
      </c>
      <c r="CS54" s="61">
        <f t="shared" si="5"/>
      </c>
    </row>
    <row r="55" spans="1:97" ht="12.75">
      <c r="A55" s="154">
        <v>8</v>
      </c>
      <c r="B55" s="61">
        <f t="shared" si="0"/>
      </c>
      <c r="C55" s="61">
        <f t="shared" si="6"/>
      </c>
      <c r="D55" s="61">
        <f t="shared" si="6"/>
      </c>
      <c r="E55" s="61">
        <f t="shared" si="6"/>
      </c>
      <c r="F55" s="61">
        <f t="shared" si="6"/>
      </c>
      <c r="G55" s="61">
        <f t="shared" si="6"/>
      </c>
      <c r="H55" s="61">
        <f t="shared" si="6"/>
      </c>
      <c r="I55" s="61">
        <f t="shared" si="6"/>
      </c>
      <c r="J55" s="61">
        <f t="shared" si="6"/>
      </c>
      <c r="K55" s="61">
        <f t="shared" si="6"/>
      </c>
      <c r="L55" s="61">
        <f t="shared" si="6"/>
      </c>
      <c r="M55" s="61">
        <f t="shared" si="6"/>
      </c>
      <c r="N55" s="61">
        <f t="shared" si="6"/>
      </c>
      <c r="O55" s="61">
        <f t="shared" si="6"/>
      </c>
      <c r="P55" s="61">
        <f t="shared" si="6"/>
      </c>
      <c r="Q55" s="61">
        <f t="shared" si="6"/>
      </c>
      <c r="R55" s="61">
        <f t="shared" si="6"/>
      </c>
      <c r="S55" s="61">
        <f t="shared" si="6"/>
      </c>
      <c r="T55" s="61">
        <f t="shared" si="6"/>
      </c>
      <c r="U55" s="61">
        <f t="shared" si="6"/>
      </c>
      <c r="V55" s="61">
        <f t="shared" si="6"/>
      </c>
      <c r="W55" s="61">
        <f t="shared" si="6"/>
      </c>
      <c r="X55" s="61">
        <f t="shared" si="6"/>
      </c>
      <c r="Y55" s="61">
        <f t="shared" si="6"/>
      </c>
      <c r="Z55" s="61">
        <f t="shared" si="6"/>
      </c>
      <c r="AA55" s="61">
        <f t="shared" si="6"/>
      </c>
      <c r="AB55" s="61">
        <f t="shared" si="6"/>
      </c>
      <c r="AC55" s="61">
        <f t="shared" si="6"/>
      </c>
      <c r="AD55" s="61">
        <f t="shared" si="6"/>
      </c>
      <c r="AE55" s="61">
        <f t="shared" si="6"/>
      </c>
      <c r="AF55" s="61">
        <f t="shared" si="6"/>
      </c>
      <c r="AG55" s="61">
        <f t="shared" si="6"/>
      </c>
      <c r="AH55" s="61">
        <f t="shared" si="6"/>
      </c>
      <c r="AI55" s="61">
        <f t="shared" si="6"/>
      </c>
      <c r="AJ55" s="61">
        <f t="shared" si="6"/>
      </c>
      <c r="AK55" s="61">
        <f t="shared" si="6"/>
      </c>
      <c r="AL55" s="61">
        <f t="shared" si="6"/>
      </c>
      <c r="AM55" s="61">
        <f t="shared" si="6"/>
      </c>
      <c r="AN55" s="61">
        <f t="shared" si="6"/>
      </c>
      <c r="AO55" s="61">
        <f t="shared" si="6"/>
      </c>
      <c r="AP55" s="61">
        <f t="shared" si="6"/>
      </c>
      <c r="AQ55" s="61">
        <f t="shared" si="6"/>
      </c>
      <c r="AR55" s="61">
        <f t="shared" si="6"/>
      </c>
      <c r="AS55" s="61">
        <f t="shared" si="6"/>
      </c>
      <c r="AT55" s="61">
        <f t="shared" si="6"/>
      </c>
      <c r="AU55" s="61">
        <f t="shared" si="6"/>
      </c>
      <c r="AV55" s="61">
        <f t="shared" si="6"/>
      </c>
      <c r="AW55" s="61">
        <f t="shared" si="6"/>
      </c>
      <c r="AX55" s="61">
        <f t="shared" si="6"/>
      </c>
      <c r="AY55" s="61">
        <f t="shared" si="6"/>
      </c>
      <c r="AZ55" s="61">
        <f t="shared" si="6"/>
      </c>
      <c r="BA55" s="61">
        <f t="shared" si="6"/>
      </c>
      <c r="BB55" s="61">
        <f t="shared" si="6"/>
      </c>
      <c r="BC55" s="61">
        <f t="shared" si="6"/>
      </c>
      <c r="BD55" s="61">
        <f t="shared" si="6"/>
      </c>
      <c r="BE55" s="61">
        <f t="shared" si="6"/>
      </c>
      <c r="BF55" s="61">
        <f t="shared" si="6"/>
      </c>
      <c r="BG55" s="61">
        <f t="shared" si="6"/>
      </c>
      <c r="BH55" s="61">
        <f t="shared" si="6"/>
      </c>
      <c r="BI55" s="61">
        <f t="shared" si="6"/>
      </c>
      <c r="BJ55" s="61">
        <f t="shared" si="6"/>
      </c>
      <c r="BK55" s="61">
        <f t="shared" si="6"/>
      </c>
      <c r="BL55" s="61">
        <f t="shared" si="6"/>
      </c>
      <c r="BM55" s="61">
        <f t="shared" si="6"/>
      </c>
      <c r="BN55" s="61">
        <f t="shared" si="6"/>
      </c>
      <c r="BO55" s="61">
        <f t="shared" si="5"/>
      </c>
      <c r="BP55" s="61">
        <f t="shared" si="5"/>
      </c>
      <c r="BQ55" s="61">
        <f t="shared" si="5"/>
      </c>
      <c r="BR55" s="61">
        <f t="shared" si="5"/>
      </c>
      <c r="BS55" s="61">
        <f t="shared" si="5"/>
      </c>
      <c r="BT55" s="61">
        <f t="shared" si="5"/>
      </c>
      <c r="BU55" s="61">
        <f t="shared" si="5"/>
      </c>
      <c r="BV55" s="61">
        <f t="shared" si="5"/>
      </c>
      <c r="BW55" s="61">
        <f t="shared" si="5"/>
      </c>
      <c r="BX55" s="61">
        <f t="shared" si="5"/>
      </c>
      <c r="BY55" s="61">
        <f t="shared" si="5"/>
      </c>
      <c r="BZ55" s="61">
        <f t="shared" si="5"/>
      </c>
      <c r="CA55" s="61">
        <f t="shared" si="5"/>
      </c>
      <c r="CB55" s="61">
        <f t="shared" si="5"/>
      </c>
      <c r="CC55" s="61">
        <f t="shared" si="5"/>
      </c>
      <c r="CD55" s="61">
        <f t="shared" si="5"/>
      </c>
      <c r="CE55" s="61">
        <f t="shared" si="5"/>
      </c>
      <c r="CF55" s="61">
        <f t="shared" si="5"/>
      </c>
      <c r="CG55" s="61">
        <f t="shared" si="5"/>
      </c>
      <c r="CH55" s="61">
        <f t="shared" si="5"/>
      </c>
      <c r="CI55" s="61">
        <f t="shared" si="5"/>
      </c>
      <c r="CJ55" s="61">
        <f t="shared" si="5"/>
      </c>
      <c r="CK55" s="61">
        <f t="shared" si="5"/>
      </c>
      <c r="CL55" s="61">
        <f t="shared" si="5"/>
      </c>
      <c r="CM55" s="61">
        <f t="shared" si="5"/>
      </c>
      <c r="CN55" s="61">
        <f t="shared" si="5"/>
      </c>
      <c r="CO55" s="61">
        <f t="shared" si="5"/>
      </c>
      <c r="CP55" s="61">
        <f t="shared" si="5"/>
      </c>
      <c r="CQ55" s="61">
        <f t="shared" si="5"/>
      </c>
      <c r="CR55" s="61">
        <f t="shared" si="5"/>
      </c>
      <c r="CS55" s="61">
        <f t="shared" si="5"/>
      </c>
    </row>
    <row r="56" spans="1:97" ht="12.75">
      <c r="A56" s="154">
        <v>9</v>
      </c>
      <c r="B56" s="61">
        <f t="shared" si="0"/>
      </c>
      <c r="C56" s="61">
        <f t="shared" si="6"/>
      </c>
      <c r="D56" s="61">
        <f t="shared" si="6"/>
      </c>
      <c r="E56" s="61">
        <f t="shared" si="6"/>
      </c>
      <c r="F56" s="61">
        <f t="shared" si="6"/>
      </c>
      <c r="G56" s="61">
        <f t="shared" si="6"/>
      </c>
      <c r="H56" s="61">
        <f t="shared" si="6"/>
      </c>
      <c r="I56" s="61">
        <f t="shared" si="6"/>
      </c>
      <c r="J56" s="61">
        <f t="shared" si="6"/>
      </c>
      <c r="K56" s="61">
        <f t="shared" si="6"/>
      </c>
      <c r="L56" s="61">
        <f t="shared" si="6"/>
      </c>
      <c r="M56" s="61">
        <f t="shared" si="6"/>
      </c>
      <c r="N56" s="61">
        <f t="shared" si="6"/>
      </c>
      <c r="O56" s="61">
        <f t="shared" si="6"/>
      </c>
      <c r="P56" s="61">
        <f t="shared" si="6"/>
      </c>
      <c r="Q56" s="61">
        <f t="shared" si="6"/>
      </c>
      <c r="R56" s="61">
        <f t="shared" si="6"/>
      </c>
      <c r="S56" s="61">
        <f t="shared" si="6"/>
      </c>
      <c r="T56" s="61">
        <f t="shared" si="6"/>
      </c>
      <c r="U56" s="61">
        <f t="shared" si="6"/>
      </c>
      <c r="V56" s="61">
        <f t="shared" si="6"/>
      </c>
      <c r="W56" s="61">
        <f t="shared" si="6"/>
      </c>
      <c r="X56" s="61">
        <f t="shared" si="6"/>
      </c>
      <c r="Y56" s="61">
        <f t="shared" si="6"/>
      </c>
      <c r="Z56" s="61">
        <f t="shared" si="6"/>
      </c>
      <c r="AA56" s="61">
        <f t="shared" si="6"/>
      </c>
      <c r="AB56" s="61">
        <f t="shared" si="6"/>
      </c>
      <c r="AC56" s="61">
        <f t="shared" si="6"/>
      </c>
      <c r="AD56" s="61">
        <f t="shared" si="6"/>
      </c>
      <c r="AE56" s="61">
        <f t="shared" si="6"/>
      </c>
      <c r="AF56" s="61">
        <f t="shared" si="6"/>
      </c>
      <c r="AG56" s="61">
        <f t="shared" si="6"/>
      </c>
      <c r="AH56" s="61">
        <f t="shared" si="6"/>
      </c>
      <c r="AI56" s="61">
        <f t="shared" si="6"/>
      </c>
      <c r="AJ56" s="61">
        <f t="shared" si="6"/>
      </c>
      <c r="AK56" s="61">
        <f t="shared" si="6"/>
      </c>
      <c r="AL56" s="61">
        <f t="shared" si="6"/>
      </c>
      <c r="AM56" s="61">
        <f t="shared" si="6"/>
      </c>
      <c r="AN56" s="61">
        <f t="shared" si="6"/>
      </c>
      <c r="AO56" s="61">
        <f t="shared" si="6"/>
      </c>
      <c r="AP56" s="61">
        <f t="shared" si="6"/>
      </c>
      <c r="AQ56" s="61">
        <f t="shared" si="6"/>
      </c>
      <c r="AR56" s="61">
        <f t="shared" si="6"/>
      </c>
      <c r="AS56" s="61">
        <f t="shared" si="6"/>
      </c>
      <c r="AT56" s="61">
        <f t="shared" si="6"/>
      </c>
      <c r="AU56" s="61">
        <f t="shared" si="6"/>
      </c>
      <c r="AV56" s="61">
        <f t="shared" si="6"/>
      </c>
      <c r="AW56" s="61">
        <f t="shared" si="6"/>
      </c>
      <c r="AX56" s="61">
        <f t="shared" si="6"/>
      </c>
      <c r="AY56" s="61">
        <f t="shared" si="6"/>
      </c>
      <c r="AZ56" s="61">
        <f t="shared" si="6"/>
      </c>
      <c r="BA56" s="61">
        <f t="shared" si="6"/>
      </c>
      <c r="BB56" s="61">
        <f t="shared" si="6"/>
      </c>
      <c r="BC56" s="61">
        <f t="shared" si="6"/>
      </c>
      <c r="BD56" s="61">
        <f t="shared" si="6"/>
      </c>
      <c r="BE56" s="61">
        <f t="shared" si="6"/>
      </c>
      <c r="BF56" s="61">
        <f t="shared" si="6"/>
      </c>
      <c r="BG56" s="61">
        <f t="shared" si="6"/>
      </c>
      <c r="BH56" s="61">
        <f t="shared" si="6"/>
      </c>
      <c r="BI56" s="61">
        <f t="shared" si="6"/>
      </c>
      <c r="BJ56" s="61">
        <f t="shared" si="6"/>
      </c>
      <c r="BK56" s="61">
        <f t="shared" si="6"/>
      </c>
      <c r="BL56" s="61">
        <f t="shared" si="6"/>
      </c>
      <c r="BM56" s="61">
        <f t="shared" si="6"/>
      </c>
      <c r="BN56" s="61">
        <f t="shared" si="6"/>
      </c>
      <c r="BO56" s="61">
        <f t="shared" si="5"/>
      </c>
      <c r="BP56" s="61">
        <f t="shared" si="5"/>
      </c>
      <c r="BQ56" s="61">
        <f t="shared" si="5"/>
      </c>
      <c r="BR56" s="61">
        <f t="shared" si="5"/>
      </c>
      <c r="BS56" s="61">
        <f t="shared" si="5"/>
      </c>
      <c r="BT56" s="61">
        <f t="shared" si="5"/>
      </c>
      <c r="BU56" s="61">
        <f t="shared" si="5"/>
      </c>
      <c r="BV56" s="61">
        <f t="shared" si="5"/>
      </c>
      <c r="BW56" s="61">
        <f t="shared" si="5"/>
      </c>
      <c r="BX56" s="61">
        <f t="shared" si="5"/>
      </c>
      <c r="BY56" s="61">
        <f t="shared" si="5"/>
      </c>
      <c r="BZ56" s="61">
        <f t="shared" si="5"/>
      </c>
      <c r="CA56" s="61">
        <f t="shared" si="5"/>
      </c>
      <c r="CB56" s="61">
        <f t="shared" si="5"/>
      </c>
      <c r="CC56" s="61">
        <f t="shared" si="5"/>
      </c>
      <c r="CD56" s="61">
        <f t="shared" si="5"/>
      </c>
      <c r="CE56" s="61">
        <f t="shared" si="5"/>
      </c>
      <c r="CF56" s="61">
        <f t="shared" si="5"/>
      </c>
      <c r="CG56" s="61">
        <f t="shared" si="5"/>
      </c>
      <c r="CH56" s="61">
        <f t="shared" si="5"/>
      </c>
      <c r="CI56" s="61">
        <f t="shared" si="5"/>
      </c>
      <c r="CJ56" s="61">
        <f t="shared" si="5"/>
      </c>
      <c r="CK56" s="61">
        <f t="shared" si="5"/>
      </c>
      <c r="CL56" s="61">
        <f t="shared" si="5"/>
      </c>
      <c r="CM56" s="61">
        <f t="shared" si="5"/>
      </c>
      <c r="CN56" s="61">
        <f t="shared" si="5"/>
      </c>
      <c r="CO56" s="61">
        <f t="shared" si="5"/>
      </c>
      <c r="CP56" s="61">
        <f t="shared" si="5"/>
      </c>
      <c r="CQ56" s="61">
        <f t="shared" si="5"/>
      </c>
      <c r="CR56" s="61">
        <f t="shared" si="5"/>
      </c>
      <c r="CS56" s="61">
        <f t="shared" si="5"/>
      </c>
    </row>
    <row r="57" spans="1:97" ht="12.75">
      <c r="A57" s="154">
        <v>10</v>
      </c>
      <c r="B57" s="61">
        <f t="shared" si="0"/>
      </c>
      <c r="C57" s="61">
        <f t="shared" si="6"/>
      </c>
      <c r="D57" s="61">
        <f t="shared" si="6"/>
      </c>
      <c r="E57" s="61">
        <f t="shared" si="6"/>
      </c>
      <c r="F57" s="61">
        <f t="shared" si="6"/>
      </c>
      <c r="G57" s="61">
        <f t="shared" si="6"/>
      </c>
      <c r="H57" s="61">
        <f t="shared" si="6"/>
      </c>
      <c r="I57" s="61">
        <f t="shared" si="6"/>
      </c>
      <c r="J57" s="61">
        <f t="shared" si="6"/>
      </c>
      <c r="K57" s="61">
        <f t="shared" si="6"/>
      </c>
      <c r="L57" s="61">
        <f t="shared" si="6"/>
      </c>
      <c r="M57" s="61">
        <f t="shared" si="6"/>
      </c>
      <c r="N57" s="61">
        <f t="shared" si="6"/>
      </c>
      <c r="O57" s="61">
        <f t="shared" si="6"/>
      </c>
      <c r="P57" s="61">
        <f t="shared" si="6"/>
      </c>
      <c r="Q57" s="61">
        <f t="shared" si="6"/>
      </c>
      <c r="R57" s="61">
        <f t="shared" si="6"/>
      </c>
      <c r="S57" s="61">
        <f t="shared" si="6"/>
      </c>
      <c r="T57" s="61">
        <f t="shared" si="6"/>
      </c>
      <c r="U57" s="61">
        <f t="shared" si="6"/>
      </c>
      <c r="V57" s="61">
        <f t="shared" si="6"/>
      </c>
      <c r="W57" s="61">
        <f t="shared" si="6"/>
      </c>
      <c r="X57" s="61">
        <f t="shared" si="6"/>
      </c>
      <c r="Y57" s="61">
        <f t="shared" si="6"/>
      </c>
      <c r="Z57" s="61">
        <f t="shared" si="6"/>
      </c>
      <c r="AA57" s="61">
        <f t="shared" si="6"/>
      </c>
      <c r="AB57" s="61">
        <f t="shared" si="6"/>
      </c>
      <c r="AC57" s="61">
        <f t="shared" si="6"/>
      </c>
      <c r="AD57" s="61">
        <f t="shared" si="6"/>
      </c>
      <c r="AE57" s="61">
        <f t="shared" si="6"/>
      </c>
      <c r="AF57" s="61">
        <f t="shared" si="6"/>
      </c>
      <c r="AG57" s="61">
        <f t="shared" si="6"/>
      </c>
      <c r="AH57" s="61">
        <f t="shared" si="6"/>
      </c>
      <c r="AI57" s="61">
        <f t="shared" si="6"/>
      </c>
      <c r="AJ57" s="61">
        <f t="shared" si="6"/>
      </c>
      <c r="AK57" s="61">
        <f t="shared" si="6"/>
      </c>
      <c r="AL57" s="61">
        <f t="shared" si="6"/>
      </c>
      <c r="AM57" s="61">
        <f t="shared" si="6"/>
      </c>
      <c r="AN57" s="61">
        <f t="shared" si="6"/>
      </c>
      <c r="AO57" s="61">
        <f t="shared" si="6"/>
      </c>
      <c r="AP57" s="61">
        <f t="shared" si="6"/>
      </c>
      <c r="AQ57" s="61">
        <f t="shared" si="6"/>
      </c>
      <c r="AR57" s="61">
        <f t="shared" si="6"/>
      </c>
      <c r="AS57" s="61">
        <f t="shared" si="6"/>
      </c>
      <c r="AT57" s="61">
        <f t="shared" si="6"/>
      </c>
      <c r="AU57" s="61">
        <f t="shared" si="6"/>
      </c>
      <c r="AV57" s="61">
        <f t="shared" si="6"/>
      </c>
      <c r="AW57" s="61">
        <f t="shared" si="6"/>
      </c>
      <c r="AX57" s="61">
        <f t="shared" si="6"/>
      </c>
      <c r="AY57" s="61">
        <f t="shared" si="6"/>
      </c>
      <c r="AZ57" s="61">
        <f t="shared" si="6"/>
      </c>
      <c r="BA57" s="61">
        <f t="shared" si="6"/>
      </c>
      <c r="BB57" s="61">
        <f t="shared" si="6"/>
      </c>
      <c r="BC57" s="61">
        <f t="shared" si="6"/>
      </c>
      <c r="BD57" s="61">
        <f t="shared" si="6"/>
      </c>
      <c r="BE57" s="61">
        <f t="shared" si="6"/>
      </c>
      <c r="BF57" s="61">
        <f t="shared" si="6"/>
      </c>
      <c r="BG57" s="61">
        <f t="shared" si="6"/>
      </c>
      <c r="BH57" s="61">
        <f t="shared" si="6"/>
      </c>
      <c r="BI57" s="61">
        <f t="shared" si="6"/>
      </c>
      <c r="BJ57" s="61">
        <f t="shared" si="6"/>
      </c>
      <c r="BK57" s="61">
        <f t="shared" si="6"/>
      </c>
      <c r="BL57" s="61">
        <f t="shared" si="6"/>
      </c>
      <c r="BM57" s="61">
        <f t="shared" si="6"/>
      </c>
      <c r="BN57" s="61">
        <f aca="true" t="shared" si="7" ref="BN57:CS60">(IF(ISERR(OR(LOG10(BN11),LOG10(BN12))),"",IF(AND(BN11&lt;=BN$46,BN12&gt;BN$46),($A11+(LOG10(BN$46)-LOG10(BN11))/(LOG10(BN12)-LOG10(BN11))),"")))</f>
      </c>
      <c r="BO57" s="61">
        <f t="shared" si="7"/>
      </c>
      <c r="BP57" s="61">
        <f t="shared" si="7"/>
      </c>
      <c r="BQ57" s="61">
        <f t="shared" si="7"/>
      </c>
      <c r="BR57" s="61">
        <f t="shared" si="7"/>
      </c>
      <c r="BS57" s="61">
        <f t="shared" si="7"/>
      </c>
      <c r="BT57" s="61">
        <f t="shared" si="7"/>
      </c>
      <c r="BU57" s="61">
        <f t="shared" si="7"/>
      </c>
      <c r="BV57" s="61">
        <f t="shared" si="7"/>
      </c>
      <c r="BW57" s="61">
        <f t="shared" si="7"/>
      </c>
      <c r="BX57" s="61">
        <f t="shared" si="7"/>
      </c>
      <c r="BY57" s="61">
        <f t="shared" si="7"/>
      </c>
      <c r="BZ57" s="61">
        <f t="shared" si="7"/>
      </c>
      <c r="CA57" s="61">
        <f t="shared" si="7"/>
      </c>
      <c r="CB57" s="61">
        <f t="shared" si="7"/>
      </c>
      <c r="CC57" s="61">
        <f t="shared" si="7"/>
      </c>
      <c r="CD57" s="61">
        <f t="shared" si="7"/>
      </c>
      <c r="CE57" s="61">
        <f t="shared" si="7"/>
      </c>
      <c r="CF57" s="61">
        <f t="shared" si="7"/>
      </c>
      <c r="CG57" s="61">
        <f t="shared" si="7"/>
      </c>
      <c r="CH57" s="61">
        <f t="shared" si="7"/>
      </c>
      <c r="CI57" s="61">
        <f t="shared" si="7"/>
      </c>
      <c r="CJ57" s="61">
        <f t="shared" si="7"/>
      </c>
      <c r="CK57" s="61">
        <f t="shared" si="7"/>
      </c>
      <c r="CL57" s="61">
        <f t="shared" si="7"/>
      </c>
      <c r="CM57" s="61">
        <f t="shared" si="7"/>
      </c>
      <c r="CN57" s="61">
        <f t="shared" si="7"/>
      </c>
      <c r="CO57" s="61">
        <f t="shared" si="7"/>
      </c>
      <c r="CP57" s="61">
        <f t="shared" si="7"/>
      </c>
      <c r="CQ57" s="61">
        <f t="shared" si="7"/>
      </c>
      <c r="CR57" s="61">
        <f t="shared" si="7"/>
      </c>
      <c r="CS57" s="61">
        <f t="shared" si="7"/>
      </c>
    </row>
    <row r="58" spans="1:97" ht="12.75">
      <c r="A58" s="154">
        <v>11</v>
      </c>
      <c r="B58" s="61">
        <f t="shared" si="0"/>
      </c>
      <c r="C58" s="61">
        <f aca="true" t="shared" si="8" ref="C58:BN61">(IF(ISERR(OR(LOG10(C12),LOG10(C13))),"",IF(AND(C12&lt;=C$46,C13&gt;C$46),($A12+(LOG10(C$46)-LOG10(C12))/(LOG10(C13)-LOG10(C12))),"")))</f>
      </c>
      <c r="D58" s="61">
        <f t="shared" si="8"/>
      </c>
      <c r="E58" s="61">
        <f t="shared" si="8"/>
      </c>
      <c r="F58" s="61">
        <f t="shared" si="8"/>
      </c>
      <c r="G58" s="61">
        <f t="shared" si="8"/>
      </c>
      <c r="H58" s="61">
        <f t="shared" si="8"/>
      </c>
      <c r="I58" s="61">
        <f t="shared" si="8"/>
      </c>
      <c r="J58" s="61">
        <f t="shared" si="8"/>
      </c>
      <c r="K58" s="61">
        <f t="shared" si="8"/>
      </c>
      <c r="L58" s="61">
        <f t="shared" si="8"/>
      </c>
      <c r="M58" s="61">
        <f t="shared" si="8"/>
      </c>
      <c r="N58" s="61">
        <f t="shared" si="8"/>
      </c>
      <c r="O58" s="61">
        <f t="shared" si="8"/>
      </c>
      <c r="P58" s="61">
        <f t="shared" si="8"/>
      </c>
      <c r="Q58" s="61">
        <f t="shared" si="8"/>
      </c>
      <c r="R58" s="61">
        <f t="shared" si="8"/>
      </c>
      <c r="S58" s="61">
        <f t="shared" si="8"/>
      </c>
      <c r="T58" s="61">
        <f t="shared" si="8"/>
      </c>
      <c r="U58" s="61">
        <f t="shared" si="8"/>
      </c>
      <c r="V58" s="61">
        <f t="shared" si="8"/>
      </c>
      <c r="W58" s="61">
        <f t="shared" si="8"/>
      </c>
      <c r="X58" s="61">
        <f t="shared" si="8"/>
      </c>
      <c r="Y58" s="61">
        <f t="shared" si="8"/>
      </c>
      <c r="Z58" s="61">
        <f t="shared" si="8"/>
      </c>
      <c r="AA58" s="61">
        <f t="shared" si="8"/>
      </c>
      <c r="AB58" s="61">
        <f t="shared" si="8"/>
      </c>
      <c r="AC58" s="61">
        <f t="shared" si="8"/>
      </c>
      <c r="AD58" s="61">
        <f t="shared" si="8"/>
      </c>
      <c r="AE58" s="61">
        <f t="shared" si="8"/>
      </c>
      <c r="AF58" s="61">
        <f t="shared" si="8"/>
      </c>
      <c r="AG58" s="61">
        <f t="shared" si="8"/>
      </c>
      <c r="AH58" s="61">
        <f t="shared" si="8"/>
      </c>
      <c r="AI58" s="61">
        <f t="shared" si="8"/>
      </c>
      <c r="AJ58" s="61">
        <f t="shared" si="8"/>
      </c>
      <c r="AK58" s="61">
        <f t="shared" si="8"/>
      </c>
      <c r="AL58" s="61">
        <f t="shared" si="8"/>
      </c>
      <c r="AM58" s="61">
        <f t="shared" si="8"/>
      </c>
      <c r="AN58" s="61">
        <f t="shared" si="8"/>
      </c>
      <c r="AO58" s="61">
        <f t="shared" si="8"/>
      </c>
      <c r="AP58" s="61">
        <f t="shared" si="8"/>
      </c>
      <c r="AQ58" s="61">
        <f t="shared" si="8"/>
      </c>
      <c r="AR58" s="61">
        <f t="shared" si="8"/>
      </c>
      <c r="AS58" s="61">
        <f t="shared" si="8"/>
      </c>
      <c r="AT58" s="61">
        <f t="shared" si="8"/>
      </c>
      <c r="AU58" s="61">
        <f t="shared" si="8"/>
      </c>
      <c r="AV58" s="61">
        <f t="shared" si="8"/>
      </c>
      <c r="AW58" s="61">
        <f t="shared" si="8"/>
      </c>
      <c r="AX58" s="61">
        <f t="shared" si="8"/>
      </c>
      <c r="AY58" s="61">
        <f t="shared" si="8"/>
      </c>
      <c r="AZ58" s="61">
        <f t="shared" si="8"/>
      </c>
      <c r="BA58" s="61">
        <f t="shared" si="8"/>
      </c>
      <c r="BB58" s="61">
        <f t="shared" si="8"/>
      </c>
      <c r="BC58" s="61">
        <f t="shared" si="8"/>
      </c>
      <c r="BD58" s="61">
        <f t="shared" si="8"/>
      </c>
      <c r="BE58" s="61">
        <f t="shared" si="8"/>
      </c>
      <c r="BF58" s="61">
        <f t="shared" si="8"/>
      </c>
      <c r="BG58" s="61">
        <f t="shared" si="8"/>
      </c>
      <c r="BH58" s="61">
        <f t="shared" si="8"/>
      </c>
      <c r="BI58" s="61">
        <f t="shared" si="8"/>
      </c>
      <c r="BJ58" s="61">
        <f t="shared" si="8"/>
      </c>
      <c r="BK58" s="61">
        <f t="shared" si="8"/>
      </c>
      <c r="BL58" s="61">
        <f t="shared" si="8"/>
      </c>
      <c r="BM58" s="61">
        <f t="shared" si="8"/>
      </c>
      <c r="BN58" s="61">
        <f t="shared" si="8"/>
      </c>
      <c r="BO58" s="61">
        <f t="shared" si="7"/>
      </c>
      <c r="BP58" s="61">
        <f t="shared" si="7"/>
      </c>
      <c r="BQ58" s="61">
        <f t="shared" si="7"/>
      </c>
      <c r="BR58" s="61">
        <f t="shared" si="7"/>
      </c>
      <c r="BS58" s="61">
        <f t="shared" si="7"/>
      </c>
      <c r="BT58" s="61">
        <f t="shared" si="7"/>
      </c>
      <c r="BU58" s="61">
        <f t="shared" si="7"/>
      </c>
      <c r="BV58" s="61">
        <f t="shared" si="7"/>
      </c>
      <c r="BW58" s="61">
        <f t="shared" si="7"/>
      </c>
      <c r="BX58" s="61">
        <f t="shared" si="7"/>
      </c>
      <c r="BY58" s="61">
        <f t="shared" si="7"/>
      </c>
      <c r="BZ58" s="61">
        <f t="shared" si="7"/>
      </c>
      <c r="CA58" s="61">
        <f t="shared" si="7"/>
      </c>
      <c r="CB58" s="61">
        <f t="shared" si="7"/>
      </c>
      <c r="CC58" s="61">
        <f t="shared" si="7"/>
      </c>
      <c r="CD58" s="61">
        <f t="shared" si="7"/>
      </c>
      <c r="CE58" s="61">
        <f t="shared" si="7"/>
      </c>
      <c r="CF58" s="61">
        <f t="shared" si="7"/>
      </c>
      <c r="CG58" s="61">
        <f t="shared" si="7"/>
      </c>
      <c r="CH58" s="61">
        <f t="shared" si="7"/>
      </c>
      <c r="CI58" s="61">
        <f t="shared" si="7"/>
      </c>
      <c r="CJ58" s="61">
        <f t="shared" si="7"/>
      </c>
      <c r="CK58" s="61">
        <f t="shared" si="7"/>
      </c>
      <c r="CL58" s="61">
        <f t="shared" si="7"/>
      </c>
      <c r="CM58" s="61">
        <f t="shared" si="7"/>
      </c>
      <c r="CN58" s="61">
        <f t="shared" si="7"/>
      </c>
      <c r="CO58" s="61">
        <f t="shared" si="7"/>
      </c>
      <c r="CP58" s="61">
        <f t="shared" si="7"/>
      </c>
      <c r="CQ58" s="61">
        <f t="shared" si="7"/>
      </c>
      <c r="CR58" s="61">
        <f t="shared" si="7"/>
      </c>
      <c r="CS58" s="61">
        <f t="shared" si="7"/>
      </c>
    </row>
    <row r="59" spans="1:97" ht="12.75">
      <c r="A59" s="154">
        <v>12</v>
      </c>
      <c r="B59" s="61">
        <f t="shared" si="0"/>
      </c>
      <c r="C59" s="61">
        <f t="shared" si="8"/>
      </c>
      <c r="D59" s="61">
        <f t="shared" si="8"/>
      </c>
      <c r="E59" s="61">
        <f t="shared" si="8"/>
      </c>
      <c r="F59" s="61">
        <f t="shared" si="8"/>
      </c>
      <c r="G59" s="61">
        <f t="shared" si="8"/>
      </c>
      <c r="H59" s="61">
        <f t="shared" si="8"/>
      </c>
      <c r="I59" s="61">
        <f t="shared" si="8"/>
      </c>
      <c r="J59" s="61">
        <f t="shared" si="8"/>
      </c>
      <c r="K59" s="61">
        <f t="shared" si="8"/>
      </c>
      <c r="L59" s="61">
        <f t="shared" si="8"/>
      </c>
      <c r="M59" s="61">
        <f t="shared" si="8"/>
      </c>
      <c r="N59" s="61">
        <f t="shared" si="8"/>
      </c>
      <c r="O59" s="61">
        <f t="shared" si="8"/>
      </c>
      <c r="P59" s="61">
        <f t="shared" si="8"/>
      </c>
      <c r="Q59" s="61">
        <f t="shared" si="8"/>
      </c>
      <c r="R59" s="61">
        <f t="shared" si="8"/>
      </c>
      <c r="S59" s="61">
        <f t="shared" si="8"/>
      </c>
      <c r="T59" s="61">
        <f t="shared" si="8"/>
      </c>
      <c r="U59" s="61">
        <f t="shared" si="8"/>
      </c>
      <c r="V59" s="61">
        <f t="shared" si="8"/>
      </c>
      <c r="W59" s="61">
        <f t="shared" si="8"/>
      </c>
      <c r="X59" s="61">
        <f t="shared" si="8"/>
      </c>
      <c r="Y59" s="61">
        <f t="shared" si="8"/>
      </c>
      <c r="Z59" s="61">
        <f t="shared" si="8"/>
      </c>
      <c r="AA59" s="61">
        <f t="shared" si="8"/>
      </c>
      <c r="AB59" s="61">
        <f t="shared" si="8"/>
      </c>
      <c r="AC59" s="61">
        <f t="shared" si="8"/>
      </c>
      <c r="AD59" s="61">
        <f t="shared" si="8"/>
      </c>
      <c r="AE59" s="61">
        <f t="shared" si="8"/>
      </c>
      <c r="AF59" s="61">
        <f t="shared" si="8"/>
      </c>
      <c r="AG59" s="61">
        <f t="shared" si="8"/>
      </c>
      <c r="AH59" s="61">
        <f t="shared" si="8"/>
      </c>
      <c r="AI59" s="61">
        <f t="shared" si="8"/>
      </c>
      <c r="AJ59" s="61">
        <f t="shared" si="8"/>
      </c>
      <c r="AK59" s="61">
        <f t="shared" si="8"/>
      </c>
      <c r="AL59" s="61">
        <f t="shared" si="8"/>
      </c>
      <c r="AM59" s="61">
        <f t="shared" si="8"/>
      </c>
      <c r="AN59" s="61">
        <f t="shared" si="8"/>
      </c>
      <c r="AO59" s="61">
        <f t="shared" si="8"/>
      </c>
      <c r="AP59" s="61">
        <f t="shared" si="8"/>
      </c>
      <c r="AQ59" s="61">
        <f t="shared" si="8"/>
      </c>
      <c r="AR59" s="61">
        <f t="shared" si="8"/>
      </c>
      <c r="AS59" s="61">
        <f t="shared" si="8"/>
      </c>
      <c r="AT59" s="61">
        <f t="shared" si="8"/>
      </c>
      <c r="AU59" s="61">
        <f t="shared" si="8"/>
      </c>
      <c r="AV59" s="61">
        <f t="shared" si="8"/>
      </c>
      <c r="AW59" s="61">
        <f t="shared" si="8"/>
      </c>
      <c r="AX59" s="61">
        <f t="shared" si="8"/>
      </c>
      <c r="AY59" s="61">
        <f t="shared" si="8"/>
      </c>
      <c r="AZ59" s="61">
        <f t="shared" si="8"/>
      </c>
      <c r="BA59" s="61">
        <f t="shared" si="8"/>
      </c>
      <c r="BB59" s="61">
        <f t="shared" si="8"/>
      </c>
      <c r="BC59" s="61">
        <f t="shared" si="8"/>
      </c>
      <c r="BD59" s="61">
        <f t="shared" si="8"/>
      </c>
      <c r="BE59" s="61">
        <f t="shared" si="8"/>
      </c>
      <c r="BF59" s="61">
        <f t="shared" si="8"/>
      </c>
      <c r="BG59" s="61">
        <f t="shared" si="8"/>
      </c>
      <c r="BH59" s="61">
        <f t="shared" si="8"/>
      </c>
      <c r="BI59" s="61">
        <f t="shared" si="8"/>
      </c>
      <c r="BJ59" s="61">
        <f t="shared" si="8"/>
      </c>
      <c r="BK59" s="61">
        <f t="shared" si="8"/>
      </c>
      <c r="BL59" s="61">
        <f t="shared" si="8"/>
      </c>
      <c r="BM59" s="61">
        <f t="shared" si="8"/>
      </c>
      <c r="BN59" s="61">
        <f t="shared" si="8"/>
      </c>
      <c r="BO59" s="61">
        <f t="shared" si="7"/>
      </c>
      <c r="BP59" s="61">
        <f t="shared" si="7"/>
      </c>
      <c r="BQ59" s="61">
        <f t="shared" si="7"/>
      </c>
      <c r="BR59" s="61">
        <f t="shared" si="7"/>
      </c>
      <c r="BS59" s="61">
        <f t="shared" si="7"/>
      </c>
      <c r="BT59" s="61">
        <f t="shared" si="7"/>
      </c>
      <c r="BU59" s="61">
        <f t="shared" si="7"/>
      </c>
      <c r="BV59" s="61">
        <f t="shared" si="7"/>
      </c>
      <c r="BW59" s="61">
        <f t="shared" si="7"/>
      </c>
      <c r="BX59" s="61">
        <f t="shared" si="7"/>
      </c>
      <c r="BY59" s="61">
        <f t="shared" si="7"/>
      </c>
      <c r="BZ59" s="61">
        <f t="shared" si="7"/>
      </c>
      <c r="CA59" s="61">
        <f t="shared" si="7"/>
      </c>
      <c r="CB59" s="61">
        <f t="shared" si="7"/>
      </c>
      <c r="CC59" s="61">
        <f t="shared" si="7"/>
      </c>
      <c r="CD59" s="61">
        <f t="shared" si="7"/>
      </c>
      <c r="CE59" s="61">
        <f t="shared" si="7"/>
      </c>
      <c r="CF59" s="61">
        <f t="shared" si="7"/>
      </c>
      <c r="CG59" s="61">
        <f t="shared" si="7"/>
      </c>
      <c r="CH59" s="61">
        <f t="shared" si="7"/>
      </c>
      <c r="CI59" s="61">
        <f t="shared" si="7"/>
      </c>
      <c r="CJ59" s="61">
        <f t="shared" si="7"/>
      </c>
      <c r="CK59" s="61">
        <f t="shared" si="7"/>
      </c>
      <c r="CL59" s="61">
        <f t="shared" si="7"/>
      </c>
      <c r="CM59" s="61">
        <f t="shared" si="7"/>
      </c>
      <c r="CN59" s="61">
        <f t="shared" si="7"/>
      </c>
      <c r="CO59" s="61">
        <f t="shared" si="7"/>
      </c>
      <c r="CP59" s="61">
        <f t="shared" si="7"/>
      </c>
      <c r="CQ59" s="61">
        <f t="shared" si="7"/>
      </c>
      <c r="CR59" s="61">
        <f t="shared" si="7"/>
      </c>
      <c r="CS59" s="61">
        <f t="shared" si="7"/>
      </c>
    </row>
    <row r="60" spans="1:97" ht="12.75">
      <c r="A60" s="154">
        <v>13</v>
      </c>
      <c r="B60" s="61">
        <f t="shared" si="0"/>
      </c>
      <c r="C60" s="61">
        <f t="shared" si="8"/>
      </c>
      <c r="D60" s="61">
        <f t="shared" si="8"/>
      </c>
      <c r="E60" s="61">
        <f t="shared" si="8"/>
      </c>
      <c r="F60" s="61">
        <f t="shared" si="8"/>
      </c>
      <c r="G60" s="61">
        <f t="shared" si="8"/>
      </c>
      <c r="H60" s="61">
        <f t="shared" si="8"/>
      </c>
      <c r="I60" s="61">
        <f t="shared" si="8"/>
      </c>
      <c r="J60" s="61">
        <f t="shared" si="8"/>
      </c>
      <c r="K60" s="61">
        <f t="shared" si="8"/>
      </c>
      <c r="L60" s="61">
        <f t="shared" si="8"/>
      </c>
      <c r="M60" s="61">
        <f t="shared" si="8"/>
      </c>
      <c r="N60" s="61">
        <f t="shared" si="8"/>
      </c>
      <c r="O60" s="61">
        <f t="shared" si="8"/>
      </c>
      <c r="P60" s="61">
        <f t="shared" si="8"/>
      </c>
      <c r="Q60" s="61">
        <f t="shared" si="8"/>
      </c>
      <c r="R60" s="61">
        <f t="shared" si="8"/>
      </c>
      <c r="S60" s="61">
        <f t="shared" si="8"/>
      </c>
      <c r="T60" s="61">
        <f t="shared" si="8"/>
      </c>
      <c r="U60" s="61">
        <f t="shared" si="8"/>
      </c>
      <c r="V60" s="61">
        <f t="shared" si="8"/>
      </c>
      <c r="W60" s="61">
        <f t="shared" si="8"/>
      </c>
      <c r="X60" s="61">
        <f t="shared" si="8"/>
      </c>
      <c r="Y60" s="61">
        <f t="shared" si="8"/>
      </c>
      <c r="Z60" s="61">
        <f t="shared" si="8"/>
      </c>
      <c r="AA60" s="61">
        <f t="shared" si="8"/>
      </c>
      <c r="AB60" s="61">
        <f t="shared" si="8"/>
      </c>
      <c r="AC60" s="61">
        <f t="shared" si="8"/>
      </c>
      <c r="AD60" s="61">
        <f t="shared" si="8"/>
      </c>
      <c r="AE60" s="61">
        <f t="shared" si="8"/>
      </c>
      <c r="AF60" s="61">
        <f t="shared" si="8"/>
      </c>
      <c r="AG60" s="61">
        <f t="shared" si="8"/>
      </c>
      <c r="AH60" s="61">
        <f t="shared" si="8"/>
      </c>
      <c r="AI60" s="61">
        <f t="shared" si="8"/>
      </c>
      <c r="AJ60" s="61">
        <f t="shared" si="8"/>
      </c>
      <c r="AK60" s="61">
        <f t="shared" si="8"/>
      </c>
      <c r="AL60" s="61">
        <f t="shared" si="8"/>
      </c>
      <c r="AM60" s="61">
        <f t="shared" si="8"/>
      </c>
      <c r="AN60" s="61">
        <f t="shared" si="8"/>
      </c>
      <c r="AO60" s="61">
        <f t="shared" si="8"/>
      </c>
      <c r="AP60" s="61">
        <f t="shared" si="8"/>
      </c>
      <c r="AQ60" s="61">
        <f t="shared" si="8"/>
      </c>
      <c r="AR60" s="61">
        <f t="shared" si="8"/>
      </c>
      <c r="AS60" s="61">
        <f t="shared" si="8"/>
      </c>
      <c r="AT60" s="61">
        <f t="shared" si="8"/>
      </c>
      <c r="AU60" s="61">
        <f t="shared" si="8"/>
      </c>
      <c r="AV60" s="61">
        <f t="shared" si="8"/>
      </c>
      <c r="AW60" s="61">
        <f t="shared" si="8"/>
      </c>
      <c r="AX60" s="61">
        <f t="shared" si="8"/>
      </c>
      <c r="AY60" s="61">
        <f t="shared" si="8"/>
      </c>
      <c r="AZ60" s="61">
        <f t="shared" si="8"/>
      </c>
      <c r="BA60" s="61">
        <f t="shared" si="8"/>
      </c>
      <c r="BB60" s="61">
        <f t="shared" si="8"/>
      </c>
      <c r="BC60" s="61">
        <f t="shared" si="8"/>
      </c>
      <c r="BD60" s="61">
        <f t="shared" si="8"/>
      </c>
      <c r="BE60" s="61">
        <f t="shared" si="8"/>
      </c>
      <c r="BF60" s="61">
        <f t="shared" si="8"/>
      </c>
      <c r="BG60" s="61">
        <f t="shared" si="8"/>
      </c>
      <c r="BH60" s="61">
        <f t="shared" si="8"/>
      </c>
      <c r="BI60" s="61">
        <f t="shared" si="8"/>
      </c>
      <c r="BJ60" s="61">
        <f t="shared" si="8"/>
      </c>
      <c r="BK60" s="61">
        <f t="shared" si="8"/>
      </c>
      <c r="BL60" s="61">
        <f t="shared" si="8"/>
      </c>
      <c r="BM60" s="61">
        <f t="shared" si="8"/>
      </c>
      <c r="BN60" s="61">
        <f t="shared" si="8"/>
      </c>
      <c r="BO60" s="61">
        <f t="shared" si="7"/>
      </c>
      <c r="BP60" s="61">
        <f t="shared" si="7"/>
      </c>
      <c r="BQ60" s="61">
        <f t="shared" si="7"/>
      </c>
      <c r="BR60" s="61">
        <f t="shared" si="7"/>
      </c>
      <c r="BS60" s="61">
        <f t="shared" si="7"/>
      </c>
      <c r="BT60" s="61">
        <f t="shared" si="7"/>
      </c>
      <c r="BU60" s="61">
        <f t="shared" si="7"/>
      </c>
      <c r="BV60" s="61">
        <f t="shared" si="7"/>
      </c>
      <c r="BW60" s="61">
        <f t="shared" si="7"/>
      </c>
      <c r="BX60" s="61">
        <f t="shared" si="7"/>
      </c>
      <c r="BY60" s="61">
        <f t="shared" si="7"/>
      </c>
      <c r="BZ60" s="61">
        <f t="shared" si="7"/>
      </c>
      <c r="CA60" s="61">
        <f t="shared" si="7"/>
      </c>
      <c r="CB60" s="61">
        <f t="shared" si="7"/>
      </c>
      <c r="CC60" s="61">
        <f t="shared" si="7"/>
      </c>
      <c r="CD60" s="61">
        <f t="shared" si="7"/>
      </c>
      <c r="CE60" s="61">
        <f t="shared" si="7"/>
      </c>
      <c r="CF60" s="61">
        <f t="shared" si="7"/>
      </c>
      <c r="CG60" s="61">
        <f t="shared" si="7"/>
      </c>
      <c r="CH60" s="61">
        <f t="shared" si="7"/>
      </c>
      <c r="CI60" s="61">
        <f t="shared" si="7"/>
      </c>
      <c r="CJ60" s="61">
        <f t="shared" si="7"/>
      </c>
      <c r="CK60" s="61">
        <f t="shared" si="7"/>
      </c>
      <c r="CL60" s="61">
        <f t="shared" si="7"/>
      </c>
      <c r="CM60" s="61">
        <f t="shared" si="7"/>
      </c>
      <c r="CN60" s="61">
        <f t="shared" si="7"/>
      </c>
      <c r="CO60" s="61">
        <f t="shared" si="7"/>
      </c>
      <c r="CP60" s="61">
        <f t="shared" si="7"/>
      </c>
      <c r="CQ60" s="61">
        <f t="shared" si="7"/>
      </c>
      <c r="CR60" s="61">
        <f t="shared" si="7"/>
      </c>
      <c r="CS60" s="61">
        <f t="shared" si="7"/>
      </c>
    </row>
    <row r="61" spans="1:97" ht="12.75">
      <c r="A61" s="154">
        <v>14</v>
      </c>
      <c r="B61" s="61">
        <f t="shared" si="0"/>
      </c>
      <c r="C61" s="61">
        <f t="shared" si="8"/>
      </c>
      <c r="D61" s="61">
        <f t="shared" si="8"/>
      </c>
      <c r="E61" s="61">
        <f t="shared" si="8"/>
      </c>
      <c r="F61" s="61">
        <f t="shared" si="8"/>
      </c>
      <c r="G61" s="61">
        <f t="shared" si="8"/>
      </c>
      <c r="H61" s="61">
        <f t="shared" si="8"/>
      </c>
      <c r="I61" s="61">
        <f t="shared" si="8"/>
      </c>
      <c r="J61" s="61">
        <f t="shared" si="8"/>
      </c>
      <c r="K61" s="61">
        <f t="shared" si="8"/>
      </c>
      <c r="L61" s="61">
        <f t="shared" si="8"/>
      </c>
      <c r="M61" s="61">
        <f t="shared" si="8"/>
      </c>
      <c r="N61" s="61">
        <f t="shared" si="8"/>
      </c>
      <c r="O61" s="61">
        <f t="shared" si="8"/>
      </c>
      <c r="P61" s="61">
        <f t="shared" si="8"/>
      </c>
      <c r="Q61" s="61">
        <f t="shared" si="8"/>
      </c>
      <c r="R61" s="61">
        <f t="shared" si="8"/>
      </c>
      <c r="S61" s="61">
        <f t="shared" si="8"/>
      </c>
      <c r="T61" s="61">
        <f t="shared" si="8"/>
      </c>
      <c r="U61" s="61">
        <f t="shared" si="8"/>
      </c>
      <c r="V61" s="61">
        <f t="shared" si="8"/>
      </c>
      <c r="W61" s="61">
        <f t="shared" si="8"/>
      </c>
      <c r="X61" s="61">
        <f t="shared" si="8"/>
      </c>
      <c r="Y61" s="61">
        <f t="shared" si="8"/>
      </c>
      <c r="Z61" s="61">
        <f t="shared" si="8"/>
      </c>
      <c r="AA61" s="61">
        <f t="shared" si="8"/>
      </c>
      <c r="AB61" s="61">
        <f t="shared" si="8"/>
      </c>
      <c r="AC61" s="61">
        <f t="shared" si="8"/>
      </c>
      <c r="AD61" s="61">
        <f t="shared" si="8"/>
      </c>
      <c r="AE61" s="61">
        <f t="shared" si="8"/>
      </c>
      <c r="AF61" s="61">
        <f t="shared" si="8"/>
      </c>
      <c r="AG61" s="61">
        <f t="shared" si="8"/>
      </c>
      <c r="AH61" s="61">
        <f t="shared" si="8"/>
      </c>
      <c r="AI61" s="61">
        <f t="shared" si="8"/>
      </c>
      <c r="AJ61" s="61">
        <f t="shared" si="8"/>
      </c>
      <c r="AK61" s="61">
        <f t="shared" si="8"/>
      </c>
      <c r="AL61" s="61">
        <f t="shared" si="8"/>
      </c>
      <c r="AM61" s="61">
        <f t="shared" si="8"/>
      </c>
      <c r="AN61" s="61">
        <f t="shared" si="8"/>
      </c>
      <c r="AO61" s="61">
        <f t="shared" si="8"/>
      </c>
      <c r="AP61" s="61">
        <f t="shared" si="8"/>
      </c>
      <c r="AQ61" s="61">
        <f t="shared" si="8"/>
      </c>
      <c r="AR61" s="61">
        <f t="shared" si="8"/>
      </c>
      <c r="AS61" s="61">
        <f t="shared" si="8"/>
      </c>
      <c r="AT61" s="61">
        <f t="shared" si="8"/>
      </c>
      <c r="AU61" s="61">
        <f t="shared" si="8"/>
      </c>
      <c r="AV61" s="61">
        <f t="shared" si="8"/>
      </c>
      <c r="AW61" s="61">
        <f t="shared" si="8"/>
      </c>
      <c r="AX61" s="61">
        <f t="shared" si="8"/>
      </c>
      <c r="AY61" s="61">
        <f t="shared" si="8"/>
      </c>
      <c r="AZ61" s="61">
        <f t="shared" si="8"/>
      </c>
      <c r="BA61" s="61">
        <f t="shared" si="8"/>
      </c>
      <c r="BB61" s="61">
        <f t="shared" si="8"/>
      </c>
      <c r="BC61" s="61">
        <f t="shared" si="8"/>
      </c>
      <c r="BD61" s="61">
        <f t="shared" si="8"/>
      </c>
      <c r="BE61" s="61">
        <f t="shared" si="8"/>
      </c>
      <c r="BF61" s="61">
        <f t="shared" si="8"/>
      </c>
      <c r="BG61" s="61">
        <f t="shared" si="8"/>
      </c>
      <c r="BH61" s="61">
        <f t="shared" si="8"/>
      </c>
      <c r="BI61" s="61">
        <f t="shared" si="8"/>
      </c>
      <c r="BJ61" s="61">
        <f t="shared" si="8"/>
      </c>
      <c r="BK61" s="61">
        <f t="shared" si="8"/>
      </c>
      <c r="BL61" s="61">
        <f t="shared" si="8"/>
      </c>
      <c r="BM61" s="61">
        <f t="shared" si="8"/>
      </c>
      <c r="BN61" s="61">
        <f aca="true" t="shared" si="9" ref="BN61:CS64">(IF(ISERR(OR(LOG10(BN15),LOG10(BN16))),"",IF(AND(BN15&lt;=BN$46,BN16&gt;BN$46),($A15+(LOG10(BN$46)-LOG10(BN15))/(LOG10(BN16)-LOG10(BN15))),"")))</f>
      </c>
      <c r="BO61" s="61">
        <f t="shared" si="9"/>
      </c>
      <c r="BP61" s="61">
        <f t="shared" si="9"/>
      </c>
      <c r="BQ61" s="61">
        <f t="shared" si="9"/>
      </c>
      <c r="BR61" s="61">
        <f t="shared" si="9"/>
      </c>
      <c r="BS61" s="61">
        <f t="shared" si="9"/>
      </c>
      <c r="BT61" s="61">
        <f t="shared" si="9"/>
      </c>
      <c r="BU61" s="61">
        <f t="shared" si="9"/>
      </c>
      <c r="BV61" s="61">
        <f t="shared" si="9"/>
      </c>
      <c r="BW61" s="61">
        <f t="shared" si="9"/>
      </c>
      <c r="BX61" s="61">
        <f t="shared" si="9"/>
      </c>
      <c r="BY61" s="61">
        <f t="shared" si="9"/>
      </c>
      <c r="BZ61" s="61">
        <f t="shared" si="9"/>
      </c>
      <c r="CA61" s="61">
        <f t="shared" si="9"/>
      </c>
      <c r="CB61" s="61">
        <f t="shared" si="9"/>
      </c>
      <c r="CC61" s="61">
        <f t="shared" si="9"/>
      </c>
      <c r="CD61" s="61">
        <f t="shared" si="9"/>
      </c>
      <c r="CE61" s="61">
        <f t="shared" si="9"/>
      </c>
      <c r="CF61" s="61">
        <f t="shared" si="9"/>
      </c>
      <c r="CG61" s="61">
        <f t="shared" si="9"/>
      </c>
      <c r="CH61" s="61">
        <f t="shared" si="9"/>
      </c>
      <c r="CI61" s="61">
        <f t="shared" si="9"/>
      </c>
      <c r="CJ61" s="61">
        <f t="shared" si="9"/>
      </c>
      <c r="CK61" s="61">
        <f t="shared" si="9"/>
      </c>
      <c r="CL61" s="61">
        <f t="shared" si="9"/>
      </c>
      <c r="CM61" s="61">
        <f t="shared" si="9"/>
      </c>
      <c r="CN61" s="61">
        <f t="shared" si="9"/>
      </c>
      <c r="CO61" s="61">
        <f t="shared" si="9"/>
      </c>
      <c r="CP61" s="61">
        <f t="shared" si="9"/>
      </c>
      <c r="CQ61" s="61">
        <f t="shared" si="9"/>
      </c>
      <c r="CR61" s="61">
        <f t="shared" si="9"/>
      </c>
      <c r="CS61" s="61">
        <f t="shared" si="9"/>
      </c>
    </row>
    <row r="62" spans="1:97" ht="12.75">
      <c r="A62" s="154">
        <v>15</v>
      </c>
      <c r="B62" s="61">
        <f t="shared" si="0"/>
      </c>
      <c r="C62" s="61">
        <f aca="true" t="shared" si="10" ref="C62:BN65">(IF(ISERR(OR(LOG10(C16),LOG10(C17))),"",IF(AND(C16&lt;=C$46,C17&gt;C$46),($A16+(LOG10(C$46)-LOG10(C16))/(LOG10(C17)-LOG10(C16))),"")))</f>
      </c>
      <c r="D62" s="61">
        <f t="shared" si="10"/>
      </c>
      <c r="E62" s="61">
        <f t="shared" si="10"/>
      </c>
      <c r="F62" s="61">
        <f t="shared" si="10"/>
      </c>
      <c r="G62" s="61">
        <f t="shared" si="10"/>
      </c>
      <c r="H62" s="61">
        <f t="shared" si="10"/>
      </c>
      <c r="I62" s="61">
        <f t="shared" si="10"/>
      </c>
      <c r="J62" s="61">
        <f t="shared" si="10"/>
      </c>
      <c r="K62" s="61">
        <f t="shared" si="10"/>
      </c>
      <c r="L62" s="61">
        <f t="shared" si="10"/>
      </c>
      <c r="M62" s="61">
        <f t="shared" si="10"/>
      </c>
      <c r="N62" s="61">
        <f t="shared" si="10"/>
      </c>
      <c r="O62" s="61">
        <f t="shared" si="10"/>
      </c>
      <c r="P62" s="61">
        <f t="shared" si="10"/>
      </c>
      <c r="Q62" s="61">
        <f t="shared" si="10"/>
      </c>
      <c r="R62" s="61">
        <f t="shared" si="10"/>
      </c>
      <c r="S62" s="61">
        <f t="shared" si="10"/>
      </c>
      <c r="T62" s="61">
        <f t="shared" si="10"/>
      </c>
      <c r="U62" s="61">
        <f t="shared" si="10"/>
      </c>
      <c r="V62" s="61">
        <f t="shared" si="10"/>
      </c>
      <c r="W62" s="61">
        <f t="shared" si="10"/>
      </c>
      <c r="X62" s="61">
        <f t="shared" si="10"/>
      </c>
      <c r="Y62" s="61">
        <f t="shared" si="10"/>
      </c>
      <c r="Z62" s="61">
        <f t="shared" si="10"/>
      </c>
      <c r="AA62" s="61">
        <f t="shared" si="10"/>
      </c>
      <c r="AB62" s="61">
        <f t="shared" si="10"/>
      </c>
      <c r="AC62" s="61">
        <f t="shared" si="10"/>
      </c>
      <c r="AD62" s="61">
        <f t="shared" si="10"/>
      </c>
      <c r="AE62" s="61">
        <f t="shared" si="10"/>
      </c>
      <c r="AF62" s="61">
        <f t="shared" si="10"/>
      </c>
      <c r="AG62" s="61">
        <f t="shared" si="10"/>
      </c>
      <c r="AH62" s="61">
        <f t="shared" si="10"/>
      </c>
      <c r="AI62" s="61">
        <f t="shared" si="10"/>
      </c>
      <c r="AJ62" s="61">
        <f t="shared" si="10"/>
      </c>
      <c r="AK62" s="61">
        <f t="shared" si="10"/>
      </c>
      <c r="AL62" s="61">
        <f t="shared" si="10"/>
      </c>
      <c r="AM62" s="61">
        <f t="shared" si="10"/>
      </c>
      <c r="AN62" s="61">
        <f t="shared" si="10"/>
      </c>
      <c r="AO62" s="61">
        <f t="shared" si="10"/>
      </c>
      <c r="AP62" s="61">
        <f t="shared" si="10"/>
      </c>
      <c r="AQ62" s="61">
        <f t="shared" si="10"/>
      </c>
      <c r="AR62" s="61">
        <f t="shared" si="10"/>
      </c>
      <c r="AS62" s="61">
        <f t="shared" si="10"/>
      </c>
      <c r="AT62" s="61">
        <f t="shared" si="10"/>
      </c>
      <c r="AU62" s="61">
        <f t="shared" si="10"/>
      </c>
      <c r="AV62" s="61">
        <f t="shared" si="10"/>
      </c>
      <c r="AW62" s="61">
        <f t="shared" si="10"/>
      </c>
      <c r="AX62" s="61">
        <f t="shared" si="10"/>
      </c>
      <c r="AY62" s="61">
        <f t="shared" si="10"/>
      </c>
      <c r="AZ62" s="61">
        <f t="shared" si="10"/>
      </c>
      <c r="BA62" s="61">
        <f t="shared" si="10"/>
      </c>
      <c r="BB62" s="61">
        <f t="shared" si="10"/>
      </c>
      <c r="BC62" s="61">
        <f t="shared" si="10"/>
      </c>
      <c r="BD62" s="61">
        <f t="shared" si="10"/>
      </c>
      <c r="BE62" s="61">
        <f t="shared" si="10"/>
      </c>
      <c r="BF62" s="61">
        <f t="shared" si="10"/>
      </c>
      <c r="BG62" s="61">
        <f t="shared" si="10"/>
      </c>
      <c r="BH62" s="61">
        <f t="shared" si="10"/>
      </c>
      <c r="BI62" s="61">
        <f t="shared" si="10"/>
      </c>
      <c r="BJ62" s="61">
        <f t="shared" si="10"/>
      </c>
      <c r="BK62" s="61">
        <f t="shared" si="10"/>
      </c>
      <c r="BL62" s="61">
        <f t="shared" si="10"/>
      </c>
      <c r="BM62" s="61">
        <f t="shared" si="10"/>
      </c>
      <c r="BN62" s="61">
        <f t="shared" si="10"/>
      </c>
      <c r="BO62" s="61">
        <f t="shared" si="9"/>
      </c>
      <c r="BP62" s="61">
        <f t="shared" si="9"/>
      </c>
      <c r="BQ62" s="61">
        <f t="shared" si="9"/>
      </c>
      <c r="BR62" s="61">
        <f t="shared" si="9"/>
      </c>
      <c r="BS62" s="61">
        <f t="shared" si="9"/>
      </c>
      <c r="BT62" s="61">
        <f t="shared" si="9"/>
      </c>
      <c r="BU62" s="61">
        <f t="shared" si="9"/>
      </c>
      <c r="BV62" s="61">
        <f t="shared" si="9"/>
      </c>
      <c r="BW62" s="61">
        <f t="shared" si="9"/>
      </c>
      <c r="BX62" s="61">
        <f t="shared" si="9"/>
      </c>
      <c r="BY62" s="61">
        <f t="shared" si="9"/>
      </c>
      <c r="BZ62" s="61">
        <f t="shared" si="9"/>
      </c>
      <c r="CA62" s="61">
        <f t="shared" si="9"/>
      </c>
      <c r="CB62" s="61">
        <f t="shared" si="9"/>
      </c>
      <c r="CC62" s="61">
        <f t="shared" si="9"/>
      </c>
      <c r="CD62" s="61">
        <f t="shared" si="9"/>
      </c>
      <c r="CE62" s="61">
        <f t="shared" si="9"/>
      </c>
      <c r="CF62" s="61">
        <f t="shared" si="9"/>
      </c>
      <c r="CG62" s="61">
        <f t="shared" si="9"/>
      </c>
      <c r="CH62" s="61">
        <f t="shared" si="9"/>
      </c>
      <c r="CI62" s="61">
        <f t="shared" si="9"/>
      </c>
      <c r="CJ62" s="61">
        <f t="shared" si="9"/>
      </c>
      <c r="CK62" s="61">
        <f t="shared" si="9"/>
      </c>
      <c r="CL62" s="61">
        <f t="shared" si="9"/>
      </c>
      <c r="CM62" s="61">
        <f t="shared" si="9"/>
      </c>
      <c r="CN62" s="61">
        <f t="shared" si="9"/>
      </c>
      <c r="CO62" s="61">
        <f t="shared" si="9"/>
      </c>
      <c r="CP62" s="61">
        <f t="shared" si="9"/>
      </c>
      <c r="CQ62" s="61">
        <f t="shared" si="9"/>
      </c>
      <c r="CR62" s="61">
        <f t="shared" si="9"/>
      </c>
      <c r="CS62" s="61">
        <f t="shared" si="9"/>
      </c>
    </row>
    <row r="63" spans="1:97" ht="12.75">
      <c r="A63" s="154">
        <v>16</v>
      </c>
      <c r="B63" s="61">
        <f t="shared" si="0"/>
      </c>
      <c r="C63" s="61">
        <f t="shared" si="10"/>
      </c>
      <c r="D63" s="61">
        <f t="shared" si="10"/>
      </c>
      <c r="E63" s="61">
        <f t="shared" si="10"/>
      </c>
      <c r="F63" s="61">
        <f t="shared" si="10"/>
      </c>
      <c r="G63" s="61">
        <f t="shared" si="10"/>
      </c>
      <c r="H63" s="61">
        <f t="shared" si="10"/>
      </c>
      <c r="I63" s="61">
        <f t="shared" si="10"/>
      </c>
      <c r="J63" s="61">
        <f t="shared" si="10"/>
      </c>
      <c r="K63" s="61">
        <f t="shared" si="10"/>
      </c>
      <c r="L63" s="61">
        <f t="shared" si="10"/>
      </c>
      <c r="M63" s="61">
        <f t="shared" si="10"/>
      </c>
      <c r="N63" s="61">
        <f t="shared" si="10"/>
      </c>
      <c r="O63" s="61">
        <f t="shared" si="10"/>
      </c>
      <c r="P63" s="61">
        <f t="shared" si="10"/>
      </c>
      <c r="Q63" s="61">
        <f t="shared" si="10"/>
      </c>
      <c r="R63" s="61">
        <f t="shared" si="10"/>
      </c>
      <c r="S63" s="61">
        <f t="shared" si="10"/>
      </c>
      <c r="T63" s="61">
        <f t="shared" si="10"/>
      </c>
      <c r="U63" s="61">
        <f t="shared" si="10"/>
      </c>
      <c r="V63" s="61">
        <f t="shared" si="10"/>
      </c>
      <c r="W63" s="61">
        <f t="shared" si="10"/>
      </c>
      <c r="X63" s="61">
        <f t="shared" si="10"/>
      </c>
      <c r="Y63" s="61">
        <f t="shared" si="10"/>
      </c>
      <c r="Z63" s="61">
        <f t="shared" si="10"/>
      </c>
      <c r="AA63" s="61">
        <f t="shared" si="10"/>
      </c>
      <c r="AB63" s="61">
        <f t="shared" si="10"/>
      </c>
      <c r="AC63" s="61">
        <f t="shared" si="10"/>
      </c>
      <c r="AD63" s="61">
        <f t="shared" si="10"/>
      </c>
      <c r="AE63" s="61">
        <f t="shared" si="10"/>
      </c>
      <c r="AF63" s="61">
        <f t="shared" si="10"/>
      </c>
      <c r="AG63" s="61">
        <f t="shared" si="10"/>
      </c>
      <c r="AH63" s="61">
        <f t="shared" si="10"/>
      </c>
      <c r="AI63" s="61">
        <f t="shared" si="10"/>
      </c>
      <c r="AJ63" s="61">
        <f t="shared" si="10"/>
      </c>
      <c r="AK63" s="61">
        <f t="shared" si="10"/>
      </c>
      <c r="AL63" s="61">
        <f t="shared" si="10"/>
      </c>
      <c r="AM63" s="61">
        <f t="shared" si="10"/>
      </c>
      <c r="AN63" s="61">
        <f t="shared" si="10"/>
      </c>
      <c r="AO63" s="61">
        <f t="shared" si="10"/>
      </c>
      <c r="AP63" s="61">
        <f t="shared" si="10"/>
      </c>
      <c r="AQ63" s="61">
        <f t="shared" si="10"/>
      </c>
      <c r="AR63" s="61">
        <f t="shared" si="10"/>
      </c>
      <c r="AS63" s="61">
        <f t="shared" si="10"/>
      </c>
      <c r="AT63" s="61">
        <f t="shared" si="10"/>
      </c>
      <c r="AU63" s="61">
        <f t="shared" si="10"/>
      </c>
      <c r="AV63" s="61">
        <f t="shared" si="10"/>
      </c>
      <c r="AW63" s="61">
        <f t="shared" si="10"/>
      </c>
      <c r="AX63" s="61">
        <f t="shared" si="10"/>
      </c>
      <c r="AY63" s="61">
        <f t="shared" si="10"/>
      </c>
      <c r="AZ63" s="61">
        <f t="shared" si="10"/>
      </c>
      <c r="BA63" s="61">
        <f t="shared" si="10"/>
      </c>
      <c r="BB63" s="61">
        <f t="shared" si="10"/>
      </c>
      <c r="BC63" s="61">
        <f t="shared" si="10"/>
      </c>
      <c r="BD63" s="61">
        <f t="shared" si="10"/>
      </c>
      <c r="BE63" s="61">
        <f t="shared" si="10"/>
      </c>
      <c r="BF63" s="61">
        <f t="shared" si="10"/>
      </c>
      <c r="BG63" s="61">
        <f t="shared" si="10"/>
      </c>
      <c r="BH63" s="61">
        <f t="shared" si="10"/>
      </c>
      <c r="BI63" s="61">
        <f t="shared" si="10"/>
      </c>
      <c r="BJ63" s="61">
        <f t="shared" si="10"/>
      </c>
      <c r="BK63" s="61">
        <f t="shared" si="10"/>
      </c>
      <c r="BL63" s="61">
        <f t="shared" si="10"/>
      </c>
      <c r="BM63" s="61">
        <f t="shared" si="10"/>
      </c>
      <c r="BN63" s="61">
        <f t="shared" si="10"/>
      </c>
      <c r="BO63" s="61">
        <f t="shared" si="9"/>
      </c>
      <c r="BP63" s="61">
        <f t="shared" si="9"/>
      </c>
      <c r="BQ63" s="61">
        <f t="shared" si="9"/>
      </c>
      <c r="BR63" s="61">
        <f t="shared" si="9"/>
      </c>
      <c r="BS63" s="61">
        <f t="shared" si="9"/>
      </c>
      <c r="BT63" s="61">
        <f t="shared" si="9"/>
      </c>
      <c r="BU63" s="61">
        <f t="shared" si="9"/>
      </c>
      <c r="BV63" s="61">
        <f t="shared" si="9"/>
      </c>
      <c r="BW63" s="61">
        <f t="shared" si="9"/>
      </c>
      <c r="BX63" s="61">
        <f t="shared" si="9"/>
      </c>
      <c r="BY63" s="61">
        <f t="shared" si="9"/>
      </c>
      <c r="BZ63" s="61">
        <f t="shared" si="9"/>
      </c>
      <c r="CA63" s="61">
        <f t="shared" si="9"/>
      </c>
      <c r="CB63" s="61">
        <f t="shared" si="9"/>
      </c>
      <c r="CC63" s="61">
        <f t="shared" si="9"/>
      </c>
      <c r="CD63" s="61">
        <f t="shared" si="9"/>
      </c>
      <c r="CE63" s="61">
        <f t="shared" si="9"/>
      </c>
      <c r="CF63" s="61">
        <f t="shared" si="9"/>
      </c>
      <c r="CG63" s="61">
        <f t="shared" si="9"/>
      </c>
      <c r="CH63" s="61">
        <f t="shared" si="9"/>
      </c>
      <c r="CI63" s="61">
        <f t="shared" si="9"/>
      </c>
      <c r="CJ63" s="61">
        <f t="shared" si="9"/>
      </c>
      <c r="CK63" s="61">
        <f t="shared" si="9"/>
      </c>
      <c r="CL63" s="61">
        <f t="shared" si="9"/>
      </c>
      <c r="CM63" s="61">
        <f t="shared" si="9"/>
      </c>
      <c r="CN63" s="61">
        <f t="shared" si="9"/>
      </c>
      <c r="CO63" s="61">
        <f t="shared" si="9"/>
      </c>
      <c r="CP63" s="61">
        <f t="shared" si="9"/>
      </c>
      <c r="CQ63" s="61">
        <f t="shared" si="9"/>
      </c>
      <c r="CR63" s="61">
        <f t="shared" si="9"/>
      </c>
      <c r="CS63" s="61">
        <f t="shared" si="9"/>
      </c>
    </row>
    <row r="64" spans="1:97" ht="12.75">
      <c r="A64" s="154">
        <v>17</v>
      </c>
      <c r="B64" s="61">
        <f t="shared" si="0"/>
      </c>
      <c r="C64" s="61">
        <f t="shared" si="10"/>
      </c>
      <c r="D64" s="61">
        <f t="shared" si="10"/>
      </c>
      <c r="E64" s="61">
        <f t="shared" si="10"/>
      </c>
      <c r="F64" s="61">
        <f t="shared" si="10"/>
      </c>
      <c r="G64" s="61">
        <f t="shared" si="10"/>
      </c>
      <c r="H64" s="61">
        <f t="shared" si="10"/>
      </c>
      <c r="I64" s="61">
        <f t="shared" si="10"/>
      </c>
      <c r="J64" s="61">
        <f t="shared" si="10"/>
      </c>
      <c r="K64" s="61">
        <f t="shared" si="10"/>
      </c>
      <c r="L64" s="61">
        <f t="shared" si="10"/>
      </c>
      <c r="M64" s="61">
        <f t="shared" si="10"/>
      </c>
      <c r="N64" s="61">
        <f t="shared" si="10"/>
      </c>
      <c r="O64" s="61">
        <f t="shared" si="10"/>
      </c>
      <c r="P64" s="61">
        <f t="shared" si="10"/>
      </c>
      <c r="Q64" s="61">
        <f t="shared" si="10"/>
      </c>
      <c r="R64" s="61">
        <f t="shared" si="10"/>
      </c>
      <c r="S64" s="61">
        <f t="shared" si="10"/>
      </c>
      <c r="T64" s="61">
        <f t="shared" si="10"/>
      </c>
      <c r="U64" s="61">
        <f t="shared" si="10"/>
      </c>
      <c r="V64" s="61">
        <f t="shared" si="10"/>
      </c>
      <c r="W64" s="61">
        <f t="shared" si="10"/>
      </c>
      <c r="X64" s="61">
        <f t="shared" si="10"/>
      </c>
      <c r="Y64" s="61">
        <f t="shared" si="10"/>
      </c>
      <c r="Z64" s="61">
        <f t="shared" si="10"/>
      </c>
      <c r="AA64" s="61">
        <f t="shared" si="10"/>
      </c>
      <c r="AB64" s="61">
        <f t="shared" si="10"/>
      </c>
      <c r="AC64" s="61">
        <f t="shared" si="10"/>
      </c>
      <c r="AD64" s="61">
        <f t="shared" si="10"/>
      </c>
      <c r="AE64" s="61">
        <f t="shared" si="10"/>
      </c>
      <c r="AF64" s="61">
        <f t="shared" si="10"/>
      </c>
      <c r="AG64" s="61">
        <f t="shared" si="10"/>
      </c>
      <c r="AH64" s="61">
        <f t="shared" si="10"/>
      </c>
      <c r="AI64" s="61">
        <f t="shared" si="10"/>
      </c>
      <c r="AJ64" s="61">
        <f t="shared" si="10"/>
      </c>
      <c r="AK64" s="61">
        <f t="shared" si="10"/>
      </c>
      <c r="AL64" s="61">
        <f t="shared" si="10"/>
      </c>
      <c r="AM64" s="61">
        <f t="shared" si="10"/>
      </c>
      <c r="AN64" s="61">
        <f t="shared" si="10"/>
      </c>
      <c r="AO64" s="61">
        <f t="shared" si="10"/>
      </c>
      <c r="AP64" s="61">
        <f t="shared" si="10"/>
      </c>
      <c r="AQ64" s="61">
        <f t="shared" si="10"/>
      </c>
      <c r="AR64" s="61">
        <f t="shared" si="10"/>
      </c>
      <c r="AS64" s="61">
        <f t="shared" si="10"/>
      </c>
      <c r="AT64" s="61">
        <f t="shared" si="10"/>
      </c>
      <c r="AU64" s="61">
        <f t="shared" si="10"/>
      </c>
      <c r="AV64" s="61">
        <f t="shared" si="10"/>
      </c>
      <c r="AW64" s="61">
        <f t="shared" si="10"/>
      </c>
      <c r="AX64" s="61">
        <f t="shared" si="10"/>
      </c>
      <c r="AY64" s="61">
        <f t="shared" si="10"/>
      </c>
      <c r="AZ64" s="61">
        <f t="shared" si="10"/>
      </c>
      <c r="BA64" s="61">
        <f t="shared" si="10"/>
      </c>
      <c r="BB64" s="61">
        <f t="shared" si="10"/>
      </c>
      <c r="BC64" s="61">
        <f t="shared" si="10"/>
      </c>
      <c r="BD64" s="61">
        <f t="shared" si="10"/>
      </c>
      <c r="BE64" s="61">
        <f t="shared" si="10"/>
      </c>
      <c r="BF64" s="61">
        <f t="shared" si="10"/>
      </c>
      <c r="BG64" s="61">
        <f t="shared" si="10"/>
      </c>
      <c r="BH64" s="61">
        <f t="shared" si="10"/>
      </c>
      <c r="BI64" s="61">
        <f t="shared" si="10"/>
      </c>
      <c r="BJ64" s="61">
        <f t="shared" si="10"/>
      </c>
      <c r="BK64" s="61">
        <f t="shared" si="10"/>
      </c>
      <c r="BL64" s="61">
        <f t="shared" si="10"/>
      </c>
      <c r="BM64" s="61">
        <f t="shared" si="10"/>
      </c>
      <c r="BN64" s="61">
        <f t="shared" si="10"/>
      </c>
      <c r="BO64" s="61">
        <f t="shared" si="9"/>
      </c>
      <c r="BP64" s="61">
        <f t="shared" si="9"/>
      </c>
      <c r="BQ64" s="61">
        <f t="shared" si="9"/>
      </c>
      <c r="BR64" s="61">
        <f t="shared" si="9"/>
      </c>
      <c r="BS64" s="61">
        <f t="shared" si="9"/>
      </c>
      <c r="BT64" s="61">
        <f t="shared" si="9"/>
      </c>
      <c r="BU64" s="61">
        <f t="shared" si="9"/>
      </c>
      <c r="BV64" s="61">
        <f t="shared" si="9"/>
      </c>
      <c r="BW64" s="61">
        <f t="shared" si="9"/>
      </c>
      <c r="BX64" s="61">
        <f t="shared" si="9"/>
      </c>
      <c r="BY64" s="61">
        <f t="shared" si="9"/>
      </c>
      <c r="BZ64" s="61">
        <f t="shared" si="9"/>
      </c>
      <c r="CA64" s="61">
        <f t="shared" si="9"/>
      </c>
      <c r="CB64" s="61">
        <f t="shared" si="9"/>
      </c>
      <c r="CC64" s="61">
        <f t="shared" si="9"/>
      </c>
      <c r="CD64" s="61">
        <f t="shared" si="9"/>
      </c>
      <c r="CE64" s="61">
        <f t="shared" si="9"/>
      </c>
      <c r="CF64" s="61">
        <f t="shared" si="9"/>
      </c>
      <c r="CG64" s="61">
        <f t="shared" si="9"/>
      </c>
      <c r="CH64" s="61">
        <f t="shared" si="9"/>
      </c>
      <c r="CI64" s="61">
        <f t="shared" si="9"/>
      </c>
      <c r="CJ64" s="61">
        <f t="shared" si="9"/>
      </c>
      <c r="CK64" s="61">
        <f t="shared" si="9"/>
      </c>
      <c r="CL64" s="61">
        <f t="shared" si="9"/>
      </c>
      <c r="CM64" s="61">
        <f t="shared" si="9"/>
      </c>
      <c r="CN64" s="61">
        <f t="shared" si="9"/>
      </c>
      <c r="CO64" s="61">
        <f t="shared" si="9"/>
      </c>
      <c r="CP64" s="61">
        <f t="shared" si="9"/>
      </c>
      <c r="CQ64" s="61">
        <f t="shared" si="9"/>
      </c>
      <c r="CR64" s="61">
        <f t="shared" si="9"/>
      </c>
      <c r="CS64" s="61">
        <f t="shared" si="9"/>
      </c>
    </row>
    <row r="65" spans="1:97" ht="12.75">
      <c r="A65" s="154">
        <v>18</v>
      </c>
      <c r="B65" s="61">
        <f t="shared" si="0"/>
      </c>
      <c r="C65" s="61">
        <f t="shared" si="10"/>
      </c>
      <c r="D65" s="61">
        <f t="shared" si="10"/>
      </c>
      <c r="E65" s="61">
        <f t="shared" si="10"/>
      </c>
      <c r="F65" s="61">
        <f t="shared" si="10"/>
      </c>
      <c r="G65" s="61">
        <f t="shared" si="10"/>
      </c>
      <c r="H65" s="61">
        <f t="shared" si="10"/>
      </c>
      <c r="I65" s="61">
        <f t="shared" si="10"/>
      </c>
      <c r="J65" s="61">
        <f t="shared" si="10"/>
      </c>
      <c r="K65" s="61">
        <f t="shared" si="10"/>
      </c>
      <c r="L65" s="61">
        <f t="shared" si="10"/>
      </c>
      <c r="M65" s="61">
        <f t="shared" si="10"/>
      </c>
      <c r="N65" s="61">
        <f t="shared" si="10"/>
      </c>
      <c r="O65" s="61">
        <f t="shared" si="10"/>
      </c>
      <c r="P65" s="61">
        <f t="shared" si="10"/>
      </c>
      <c r="Q65" s="61">
        <f t="shared" si="10"/>
      </c>
      <c r="R65" s="61">
        <f t="shared" si="10"/>
      </c>
      <c r="S65" s="61">
        <f t="shared" si="10"/>
      </c>
      <c r="T65" s="61">
        <f t="shared" si="10"/>
      </c>
      <c r="U65" s="61">
        <f t="shared" si="10"/>
      </c>
      <c r="V65" s="61">
        <f t="shared" si="10"/>
      </c>
      <c r="W65" s="61">
        <f t="shared" si="10"/>
      </c>
      <c r="X65" s="61">
        <f t="shared" si="10"/>
      </c>
      <c r="Y65" s="61">
        <f t="shared" si="10"/>
      </c>
      <c r="Z65" s="61">
        <f t="shared" si="10"/>
      </c>
      <c r="AA65" s="61">
        <f t="shared" si="10"/>
      </c>
      <c r="AB65" s="61">
        <f t="shared" si="10"/>
      </c>
      <c r="AC65" s="61">
        <f t="shared" si="10"/>
      </c>
      <c r="AD65" s="61">
        <f t="shared" si="10"/>
      </c>
      <c r="AE65" s="61">
        <f t="shared" si="10"/>
      </c>
      <c r="AF65" s="61">
        <f t="shared" si="10"/>
      </c>
      <c r="AG65" s="61">
        <f t="shared" si="10"/>
      </c>
      <c r="AH65" s="61">
        <f t="shared" si="10"/>
      </c>
      <c r="AI65" s="61">
        <f t="shared" si="10"/>
      </c>
      <c r="AJ65" s="61">
        <f t="shared" si="10"/>
      </c>
      <c r="AK65" s="61">
        <f t="shared" si="10"/>
      </c>
      <c r="AL65" s="61">
        <f t="shared" si="10"/>
      </c>
      <c r="AM65" s="61">
        <f t="shared" si="10"/>
      </c>
      <c r="AN65" s="61">
        <f t="shared" si="10"/>
      </c>
      <c r="AO65" s="61">
        <f t="shared" si="10"/>
      </c>
      <c r="AP65" s="61">
        <f t="shared" si="10"/>
      </c>
      <c r="AQ65" s="61">
        <f t="shared" si="10"/>
      </c>
      <c r="AR65" s="61">
        <f t="shared" si="10"/>
      </c>
      <c r="AS65" s="61">
        <f t="shared" si="10"/>
      </c>
      <c r="AT65" s="61">
        <f t="shared" si="10"/>
      </c>
      <c r="AU65" s="61">
        <f t="shared" si="10"/>
      </c>
      <c r="AV65" s="61">
        <f t="shared" si="10"/>
      </c>
      <c r="AW65" s="61">
        <f t="shared" si="10"/>
      </c>
      <c r="AX65" s="61">
        <f t="shared" si="10"/>
      </c>
      <c r="AY65" s="61">
        <f t="shared" si="10"/>
      </c>
      <c r="AZ65" s="61">
        <f t="shared" si="10"/>
      </c>
      <c r="BA65" s="61">
        <f t="shared" si="10"/>
      </c>
      <c r="BB65" s="61">
        <f t="shared" si="10"/>
      </c>
      <c r="BC65" s="61">
        <f t="shared" si="10"/>
      </c>
      <c r="BD65" s="61">
        <f t="shared" si="10"/>
      </c>
      <c r="BE65" s="61">
        <f t="shared" si="10"/>
      </c>
      <c r="BF65" s="61">
        <f t="shared" si="10"/>
      </c>
      <c r="BG65" s="61">
        <f t="shared" si="10"/>
      </c>
      <c r="BH65" s="61">
        <f t="shared" si="10"/>
      </c>
      <c r="BI65" s="61">
        <f t="shared" si="10"/>
      </c>
      <c r="BJ65" s="61">
        <f t="shared" si="10"/>
      </c>
      <c r="BK65" s="61">
        <f t="shared" si="10"/>
      </c>
      <c r="BL65" s="61">
        <f t="shared" si="10"/>
      </c>
      <c r="BM65" s="61">
        <f t="shared" si="10"/>
      </c>
      <c r="BN65" s="61">
        <f aca="true" t="shared" si="11" ref="BN65:CS68">(IF(ISERR(OR(LOG10(BN19),LOG10(BN20))),"",IF(AND(BN19&lt;=BN$46,BN20&gt;BN$46),($A19+(LOG10(BN$46)-LOG10(BN19))/(LOG10(BN20)-LOG10(BN19))),"")))</f>
      </c>
      <c r="BO65" s="61">
        <f t="shared" si="11"/>
      </c>
      <c r="BP65" s="61">
        <f t="shared" si="11"/>
      </c>
      <c r="BQ65" s="61">
        <f t="shared" si="11"/>
      </c>
      <c r="BR65" s="61">
        <f t="shared" si="11"/>
      </c>
      <c r="BS65" s="61">
        <f t="shared" si="11"/>
      </c>
      <c r="BT65" s="61">
        <f t="shared" si="11"/>
      </c>
      <c r="BU65" s="61">
        <f t="shared" si="11"/>
      </c>
      <c r="BV65" s="61">
        <f t="shared" si="11"/>
      </c>
      <c r="BW65" s="61">
        <f t="shared" si="11"/>
      </c>
      <c r="BX65" s="61">
        <f t="shared" si="11"/>
      </c>
      <c r="BY65" s="61">
        <f t="shared" si="11"/>
      </c>
      <c r="BZ65" s="61">
        <f t="shared" si="11"/>
      </c>
      <c r="CA65" s="61">
        <f t="shared" si="11"/>
      </c>
      <c r="CB65" s="61">
        <f t="shared" si="11"/>
      </c>
      <c r="CC65" s="61">
        <f t="shared" si="11"/>
      </c>
      <c r="CD65" s="61">
        <f t="shared" si="11"/>
      </c>
      <c r="CE65" s="61">
        <f t="shared" si="11"/>
      </c>
      <c r="CF65" s="61">
        <f t="shared" si="11"/>
      </c>
      <c r="CG65" s="61">
        <f t="shared" si="11"/>
      </c>
      <c r="CH65" s="61">
        <f t="shared" si="11"/>
      </c>
      <c r="CI65" s="61">
        <f t="shared" si="11"/>
      </c>
      <c r="CJ65" s="61">
        <f t="shared" si="11"/>
      </c>
      <c r="CK65" s="61">
        <f t="shared" si="11"/>
      </c>
      <c r="CL65" s="61">
        <f t="shared" si="11"/>
      </c>
      <c r="CM65" s="61">
        <f t="shared" si="11"/>
      </c>
      <c r="CN65" s="61">
        <f t="shared" si="11"/>
      </c>
      <c r="CO65" s="61">
        <f t="shared" si="11"/>
      </c>
      <c r="CP65" s="61">
        <f t="shared" si="11"/>
      </c>
      <c r="CQ65" s="61">
        <f t="shared" si="11"/>
      </c>
      <c r="CR65" s="61">
        <f t="shared" si="11"/>
      </c>
      <c r="CS65" s="61">
        <f t="shared" si="11"/>
      </c>
    </row>
    <row r="66" spans="1:97" ht="12.75">
      <c r="A66" s="154">
        <v>19</v>
      </c>
      <c r="B66" s="61">
        <f t="shared" si="0"/>
      </c>
      <c r="C66" s="61">
        <f aca="true" t="shared" si="12" ref="C66:BN69">(IF(ISERR(OR(LOG10(C20),LOG10(C21))),"",IF(AND(C20&lt;=C$46,C21&gt;C$46),($A20+(LOG10(C$46)-LOG10(C20))/(LOG10(C21)-LOG10(C20))),"")))</f>
      </c>
      <c r="D66" s="61">
        <f t="shared" si="12"/>
      </c>
      <c r="E66" s="61">
        <f t="shared" si="12"/>
      </c>
      <c r="F66" s="61">
        <f t="shared" si="12"/>
      </c>
      <c r="G66" s="61">
        <f t="shared" si="12"/>
      </c>
      <c r="H66" s="61">
        <f t="shared" si="12"/>
      </c>
      <c r="I66" s="61">
        <f t="shared" si="12"/>
      </c>
      <c r="J66" s="61">
        <f t="shared" si="12"/>
      </c>
      <c r="K66" s="61">
        <f t="shared" si="12"/>
      </c>
      <c r="L66" s="61">
        <f t="shared" si="12"/>
      </c>
      <c r="M66" s="61">
        <f t="shared" si="12"/>
      </c>
      <c r="N66" s="61">
        <f t="shared" si="12"/>
      </c>
      <c r="O66" s="61">
        <f t="shared" si="12"/>
      </c>
      <c r="P66" s="61">
        <f t="shared" si="12"/>
      </c>
      <c r="Q66" s="61">
        <f t="shared" si="12"/>
      </c>
      <c r="R66" s="61">
        <f t="shared" si="12"/>
      </c>
      <c r="S66" s="61">
        <f t="shared" si="12"/>
      </c>
      <c r="T66" s="61">
        <f t="shared" si="12"/>
      </c>
      <c r="U66" s="61">
        <f t="shared" si="12"/>
      </c>
      <c r="V66" s="61">
        <f t="shared" si="12"/>
      </c>
      <c r="W66" s="61">
        <f t="shared" si="12"/>
      </c>
      <c r="X66" s="61">
        <f t="shared" si="12"/>
      </c>
      <c r="Y66" s="61">
        <f t="shared" si="12"/>
      </c>
      <c r="Z66" s="61">
        <f t="shared" si="12"/>
      </c>
      <c r="AA66" s="61">
        <f t="shared" si="12"/>
      </c>
      <c r="AB66" s="61">
        <f t="shared" si="12"/>
      </c>
      <c r="AC66" s="61">
        <f t="shared" si="12"/>
      </c>
      <c r="AD66" s="61">
        <f t="shared" si="12"/>
      </c>
      <c r="AE66" s="61">
        <f t="shared" si="12"/>
      </c>
      <c r="AF66" s="61">
        <f t="shared" si="12"/>
      </c>
      <c r="AG66" s="61">
        <f t="shared" si="12"/>
      </c>
      <c r="AH66" s="61">
        <f t="shared" si="12"/>
      </c>
      <c r="AI66" s="61">
        <f t="shared" si="12"/>
      </c>
      <c r="AJ66" s="61">
        <f t="shared" si="12"/>
      </c>
      <c r="AK66" s="61">
        <f t="shared" si="12"/>
      </c>
      <c r="AL66" s="61">
        <f t="shared" si="12"/>
      </c>
      <c r="AM66" s="61">
        <f t="shared" si="12"/>
      </c>
      <c r="AN66" s="61">
        <f t="shared" si="12"/>
      </c>
      <c r="AO66" s="61">
        <f t="shared" si="12"/>
      </c>
      <c r="AP66" s="61">
        <f t="shared" si="12"/>
      </c>
      <c r="AQ66" s="61">
        <f t="shared" si="12"/>
      </c>
      <c r="AR66" s="61">
        <f t="shared" si="12"/>
      </c>
      <c r="AS66" s="61">
        <f t="shared" si="12"/>
      </c>
      <c r="AT66" s="61">
        <f t="shared" si="12"/>
      </c>
      <c r="AU66" s="61">
        <f t="shared" si="12"/>
      </c>
      <c r="AV66" s="61">
        <f t="shared" si="12"/>
      </c>
      <c r="AW66" s="61">
        <f t="shared" si="12"/>
      </c>
      <c r="AX66" s="61">
        <f t="shared" si="12"/>
      </c>
      <c r="AY66" s="61">
        <f t="shared" si="12"/>
      </c>
      <c r="AZ66" s="61">
        <f t="shared" si="12"/>
      </c>
      <c r="BA66" s="61">
        <f t="shared" si="12"/>
      </c>
      <c r="BB66" s="61">
        <f t="shared" si="12"/>
      </c>
      <c r="BC66" s="61">
        <f t="shared" si="12"/>
      </c>
      <c r="BD66" s="61">
        <f t="shared" si="12"/>
      </c>
      <c r="BE66" s="61">
        <f t="shared" si="12"/>
      </c>
      <c r="BF66" s="61">
        <f t="shared" si="12"/>
      </c>
      <c r="BG66" s="61">
        <f t="shared" si="12"/>
      </c>
      <c r="BH66" s="61">
        <f t="shared" si="12"/>
      </c>
      <c r="BI66" s="61">
        <f t="shared" si="12"/>
      </c>
      <c r="BJ66" s="61">
        <f t="shared" si="12"/>
      </c>
      <c r="BK66" s="61">
        <f t="shared" si="12"/>
      </c>
      <c r="BL66" s="61">
        <f t="shared" si="12"/>
      </c>
      <c r="BM66" s="61">
        <f t="shared" si="12"/>
      </c>
      <c r="BN66" s="61">
        <f t="shared" si="12"/>
      </c>
      <c r="BO66" s="61">
        <f t="shared" si="11"/>
      </c>
      <c r="BP66" s="61">
        <f t="shared" si="11"/>
      </c>
      <c r="BQ66" s="61">
        <f t="shared" si="11"/>
      </c>
      <c r="BR66" s="61">
        <f t="shared" si="11"/>
      </c>
      <c r="BS66" s="61">
        <f t="shared" si="11"/>
      </c>
      <c r="BT66" s="61">
        <f t="shared" si="11"/>
      </c>
      <c r="BU66" s="61">
        <f t="shared" si="11"/>
      </c>
      <c r="BV66" s="61">
        <f t="shared" si="11"/>
      </c>
      <c r="BW66" s="61">
        <f t="shared" si="11"/>
      </c>
      <c r="BX66" s="61">
        <f t="shared" si="11"/>
      </c>
      <c r="BY66" s="61">
        <f t="shared" si="11"/>
      </c>
      <c r="BZ66" s="61">
        <f t="shared" si="11"/>
      </c>
      <c r="CA66" s="61">
        <f t="shared" si="11"/>
      </c>
      <c r="CB66" s="61">
        <f t="shared" si="11"/>
      </c>
      <c r="CC66" s="61">
        <f t="shared" si="11"/>
      </c>
      <c r="CD66" s="61">
        <f t="shared" si="11"/>
      </c>
      <c r="CE66" s="61">
        <f t="shared" si="11"/>
      </c>
      <c r="CF66" s="61">
        <f t="shared" si="11"/>
      </c>
      <c r="CG66" s="61">
        <f t="shared" si="11"/>
      </c>
      <c r="CH66" s="61">
        <f t="shared" si="11"/>
      </c>
      <c r="CI66" s="61">
        <f t="shared" si="11"/>
      </c>
      <c r="CJ66" s="61">
        <f t="shared" si="11"/>
      </c>
      <c r="CK66" s="61">
        <f t="shared" si="11"/>
      </c>
      <c r="CL66" s="61">
        <f t="shared" si="11"/>
      </c>
      <c r="CM66" s="61">
        <f t="shared" si="11"/>
      </c>
      <c r="CN66" s="61">
        <f t="shared" si="11"/>
      </c>
      <c r="CO66" s="61">
        <f t="shared" si="11"/>
      </c>
      <c r="CP66" s="61">
        <f t="shared" si="11"/>
      </c>
      <c r="CQ66" s="61">
        <f t="shared" si="11"/>
      </c>
      <c r="CR66" s="61">
        <f t="shared" si="11"/>
      </c>
      <c r="CS66" s="61">
        <f t="shared" si="11"/>
      </c>
    </row>
    <row r="67" spans="1:97" ht="12.75">
      <c r="A67" s="154">
        <v>20</v>
      </c>
      <c r="B67" s="61">
        <f t="shared" si="0"/>
      </c>
      <c r="C67" s="61">
        <f t="shared" si="12"/>
      </c>
      <c r="D67" s="61">
        <f t="shared" si="12"/>
      </c>
      <c r="E67" s="61">
        <f t="shared" si="12"/>
      </c>
      <c r="F67" s="61">
        <f t="shared" si="12"/>
      </c>
      <c r="G67" s="61">
        <f t="shared" si="12"/>
      </c>
      <c r="H67" s="61">
        <f t="shared" si="12"/>
      </c>
      <c r="I67" s="61">
        <f t="shared" si="12"/>
      </c>
      <c r="J67" s="61">
        <f t="shared" si="12"/>
      </c>
      <c r="K67" s="61">
        <f t="shared" si="12"/>
      </c>
      <c r="L67" s="61">
        <f t="shared" si="12"/>
      </c>
      <c r="M67" s="61">
        <f t="shared" si="12"/>
      </c>
      <c r="N67" s="61">
        <f t="shared" si="12"/>
      </c>
      <c r="O67" s="61">
        <f t="shared" si="12"/>
      </c>
      <c r="P67" s="61">
        <f t="shared" si="12"/>
      </c>
      <c r="Q67" s="61">
        <f t="shared" si="12"/>
      </c>
      <c r="R67" s="61">
        <f t="shared" si="12"/>
      </c>
      <c r="S67" s="61">
        <f t="shared" si="12"/>
      </c>
      <c r="T67" s="61">
        <f t="shared" si="12"/>
      </c>
      <c r="U67" s="61">
        <f t="shared" si="12"/>
      </c>
      <c r="V67" s="61">
        <f t="shared" si="12"/>
      </c>
      <c r="W67" s="61">
        <f t="shared" si="12"/>
      </c>
      <c r="X67" s="61">
        <f t="shared" si="12"/>
      </c>
      <c r="Y67" s="61">
        <f t="shared" si="12"/>
      </c>
      <c r="Z67" s="61">
        <f t="shared" si="12"/>
      </c>
      <c r="AA67" s="61">
        <f t="shared" si="12"/>
      </c>
      <c r="AB67" s="61">
        <f t="shared" si="12"/>
      </c>
      <c r="AC67" s="61">
        <f t="shared" si="12"/>
      </c>
      <c r="AD67" s="61">
        <f t="shared" si="12"/>
      </c>
      <c r="AE67" s="61">
        <f t="shared" si="12"/>
      </c>
      <c r="AF67" s="61">
        <f t="shared" si="12"/>
      </c>
      <c r="AG67" s="61">
        <f t="shared" si="12"/>
      </c>
      <c r="AH67" s="61">
        <f t="shared" si="12"/>
      </c>
      <c r="AI67" s="61">
        <f t="shared" si="12"/>
      </c>
      <c r="AJ67" s="61">
        <f t="shared" si="12"/>
      </c>
      <c r="AK67" s="61">
        <f t="shared" si="12"/>
      </c>
      <c r="AL67" s="61">
        <f t="shared" si="12"/>
      </c>
      <c r="AM67" s="61">
        <f t="shared" si="12"/>
      </c>
      <c r="AN67" s="61">
        <f t="shared" si="12"/>
      </c>
      <c r="AO67" s="61">
        <f t="shared" si="12"/>
      </c>
      <c r="AP67" s="61">
        <f t="shared" si="12"/>
      </c>
      <c r="AQ67" s="61">
        <f t="shared" si="12"/>
      </c>
      <c r="AR67" s="61">
        <f t="shared" si="12"/>
      </c>
      <c r="AS67" s="61">
        <f t="shared" si="12"/>
      </c>
      <c r="AT67" s="61">
        <f t="shared" si="12"/>
      </c>
      <c r="AU67" s="61">
        <f t="shared" si="12"/>
      </c>
      <c r="AV67" s="61">
        <f t="shared" si="12"/>
      </c>
      <c r="AW67" s="61">
        <f t="shared" si="12"/>
      </c>
      <c r="AX67" s="61">
        <f t="shared" si="12"/>
      </c>
      <c r="AY67" s="61">
        <f t="shared" si="12"/>
      </c>
      <c r="AZ67" s="61">
        <f t="shared" si="12"/>
      </c>
      <c r="BA67" s="61">
        <f t="shared" si="12"/>
      </c>
      <c r="BB67" s="61">
        <f t="shared" si="12"/>
      </c>
      <c r="BC67" s="61">
        <f t="shared" si="12"/>
      </c>
      <c r="BD67" s="61">
        <f t="shared" si="12"/>
      </c>
      <c r="BE67" s="61">
        <f t="shared" si="12"/>
      </c>
      <c r="BF67" s="61">
        <f t="shared" si="12"/>
      </c>
      <c r="BG67" s="61">
        <f t="shared" si="12"/>
      </c>
      <c r="BH67" s="61">
        <f t="shared" si="12"/>
      </c>
      <c r="BI67" s="61">
        <f t="shared" si="12"/>
      </c>
      <c r="BJ67" s="61">
        <f t="shared" si="12"/>
      </c>
      <c r="BK67" s="61">
        <f t="shared" si="12"/>
      </c>
      <c r="BL67" s="61">
        <f t="shared" si="12"/>
      </c>
      <c r="BM67" s="61">
        <f t="shared" si="12"/>
      </c>
      <c r="BN67" s="61">
        <f t="shared" si="12"/>
      </c>
      <c r="BO67" s="61">
        <f t="shared" si="11"/>
      </c>
      <c r="BP67" s="61">
        <f t="shared" si="11"/>
      </c>
      <c r="BQ67" s="61">
        <f t="shared" si="11"/>
      </c>
      <c r="BR67" s="61">
        <f t="shared" si="11"/>
      </c>
      <c r="BS67" s="61">
        <f t="shared" si="11"/>
      </c>
      <c r="BT67" s="61">
        <f t="shared" si="11"/>
      </c>
      <c r="BU67" s="61">
        <f t="shared" si="11"/>
      </c>
      <c r="BV67" s="61">
        <f t="shared" si="11"/>
      </c>
      <c r="BW67" s="61">
        <f t="shared" si="11"/>
      </c>
      <c r="BX67" s="61">
        <f t="shared" si="11"/>
      </c>
      <c r="BY67" s="61">
        <f t="shared" si="11"/>
      </c>
      <c r="BZ67" s="61">
        <f t="shared" si="11"/>
      </c>
      <c r="CA67" s="61">
        <f t="shared" si="11"/>
      </c>
      <c r="CB67" s="61">
        <f t="shared" si="11"/>
      </c>
      <c r="CC67" s="61">
        <f t="shared" si="11"/>
      </c>
      <c r="CD67" s="61">
        <f t="shared" si="11"/>
      </c>
      <c r="CE67" s="61">
        <f t="shared" si="11"/>
      </c>
      <c r="CF67" s="61">
        <f t="shared" si="11"/>
      </c>
      <c r="CG67" s="61">
        <f t="shared" si="11"/>
      </c>
      <c r="CH67" s="61">
        <f t="shared" si="11"/>
      </c>
      <c r="CI67" s="61">
        <f t="shared" si="11"/>
      </c>
      <c r="CJ67" s="61">
        <f t="shared" si="11"/>
      </c>
      <c r="CK67" s="61">
        <f t="shared" si="11"/>
      </c>
      <c r="CL67" s="61">
        <f t="shared" si="11"/>
      </c>
      <c r="CM67" s="61">
        <f t="shared" si="11"/>
      </c>
      <c r="CN67" s="61">
        <f t="shared" si="11"/>
      </c>
      <c r="CO67" s="61">
        <f t="shared" si="11"/>
      </c>
      <c r="CP67" s="61">
        <f t="shared" si="11"/>
      </c>
      <c r="CQ67" s="61">
        <f t="shared" si="11"/>
      </c>
      <c r="CR67" s="61">
        <f t="shared" si="11"/>
      </c>
      <c r="CS67" s="61">
        <f t="shared" si="11"/>
      </c>
    </row>
    <row r="68" spans="1:97" ht="12.75">
      <c r="A68" s="154">
        <v>21</v>
      </c>
      <c r="B68" s="61">
        <f t="shared" si="0"/>
      </c>
      <c r="C68" s="61">
        <f t="shared" si="12"/>
      </c>
      <c r="D68" s="61">
        <f t="shared" si="12"/>
      </c>
      <c r="E68" s="61">
        <f t="shared" si="12"/>
      </c>
      <c r="F68" s="61">
        <f t="shared" si="12"/>
      </c>
      <c r="G68" s="61">
        <f t="shared" si="12"/>
      </c>
      <c r="H68" s="61">
        <f t="shared" si="12"/>
      </c>
      <c r="I68" s="61">
        <f t="shared" si="12"/>
      </c>
      <c r="J68" s="61">
        <f t="shared" si="12"/>
      </c>
      <c r="K68" s="61">
        <f t="shared" si="12"/>
      </c>
      <c r="L68" s="61">
        <f t="shared" si="12"/>
      </c>
      <c r="M68" s="61">
        <f t="shared" si="12"/>
      </c>
      <c r="N68" s="61">
        <f t="shared" si="12"/>
      </c>
      <c r="O68" s="61">
        <f t="shared" si="12"/>
      </c>
      <c r="P68" s="61">
        <f t="shared" si="12"/>
      </c>
      <c r="Q68" s="61">
        <f t="shared" si="12"/>
      </c>
      <c r="R68" s="61">
        <f t="shared" si="12"/>
      </c>
      <c r="S68" s="61">
        <f t="shared" si="12"/>
      </c>
      <c r="T68" s="61">
        <f t="shared" si="12"/>
      </c>
      <c r="U68" s="61">
        <f t="shared" si="12"/>
      </c>
      <c r="V68" s="61">
        <f t="shared" si="12"/>
      </c>
      <c r="W68" s="61">
        <f t="shared" si="12"/>
      </c>
      <c r="X68" s="61">
        <f t="shared" si="12"/>
      </c>
      <c r="Y68" s="61">
        <f t="shared" si="12"/>
      </c>
      <c r="Z68" s="61">
        <f t="shared" si="12"/>
      </c>
      <c r="AA68" s="61">
        <f t="shared" si="12"/>
      </c>
      <c r="AB68" s="61">
        <f t="shared" si="12"/>
      </c>
      <c r="AC68" s="61">
        <f t="shared" si="12"/>
      </c>
      <c r="AD68" s="61">
        <f t="shared" si="12"/>
      </c>
      <c r="AE68" s="61">
        <f t="shared" si="12"/>
      </c>
      <c r="AF68" s="61">
        <f t="shared" si="12"/>
      </c>
      <c r="AG68" s="61">
        <f t="shared" si="12"/>
      </c>
      <c r="AH68" s="61">
        <f t="shared" si="12"/>
      </c>
      <c r="AI68" s="61">
        <f t="shared" si="12"/>
      </c>
      <c r="AJ68" s="61">
        <f t="shared" si="12"/>
      </c>
      <c r="AK68" s="61">
        <f t="shared" si="12"/>
      </c>
      <c r="AL68" s="61">
        <f t="shared" si="12"/>
      </c>
      <c r="AM68" s="61">
        <f t="shared" si="12"/>
      </c>
      <c r="AN68" s="61">
        <f t="shared" si="12"/>
      </c>
      <c r="AO68" s="61">
        <f t="shared" si="12"/>
      </c>
      <c r="AP68" s="61">
        <f t="shared" si="12"/>
      </c>
      <c r="AQ68" s="61">
        <f t="shared" si="12"/>
      </c>
      <c r="AR68" s="61">
        <f t="shared" si="12"/>
      </c>
      <c r="AS68" s="61">
        <f t="shared" si="12"/>
      </c>
      <c r="AT68" s="61">
        <f t="shared" si="12"/>
      </c>
      <c r="AU68" s="61">
        <f t="shared" si="12"/>
      </c>
      <c r="AV68" s="61">
        <f t="shared" si="12"/>
      </c>
      <c r="AW68" s="61">
        <f t="shared" si="12"/>
      </c>
      <c r="AX68" s="61">
        <f t="shared" si="12"/>
      </c>
      <c r="AY68" s="61">
        <f t="shared" si="12"/>
      </c>
      <c r="AZ68" s="61">
        <f t="shared" si="12"/>
      </c>
      <c r="BA68" s="61">
        <f t="shared" si="12"/>
      </c>
      <c r="BB68" s="61">
        <f t="shared" si="12"/>
      </c>
      <c r="BC68" s="61">
        <f t="shared" si="12"/>
      </c>
      <c r="BD68" s="61">
        <f t="shared" si="12"/>
      </c>
      <c r="BE68" s="61">
        <f t="shared" si="12"/>
      </c>
      <c r="BF68" s="61">
        <f t="shared" si="12"/>
      </c>
      <c r="BG68" s="61">
        <f t="shared" si="12"/>
      </c>
      <c r="BH68" s="61">
        <f t="shared" si="12"/>
      </c>
      <c r="BI68" s="61">
        <f t="shared" si="12"/>
      </c>
      <c r="BJ68" s="61">
        <f t="shared" si="12"/>
      </c>
      <c r="BK68" s="61">
        <f t="shared" si="12"/>
      </c>
      <c r="BL68" s="61">
        <f t="shared" si="12"/>
      </c>
      <c r="BM68" s="61">
        <f t="shared" si="12"/>
      </c>
      <c r="BN68" s="61">
        <f t="shared" si="12"/>
      </c>
      <c r="BO68" s="61">
        <f t="shared" si="11"/>
      </c>
      <c r="BP68" s="61">
        <f t="shared" si="11"/>
      </c>
      <c r="BQ68" s="61">
        <f t="shared" si="11"/>
      </c>
      <c r="BR68" s="61">
        <f t="shared" si="11"/>
      </c>
      <c r="BS68" s="61">
        <f t="shared" si="11"/>
      </c>
      <c r="BT68" s="61">
        <f t="shared" si="11"/>
      </c>
      <c r="BU68" s="61">
        <f t="shared" si="11"/>
      </c>
      <c r="BV68" s="61">
        <f t="shared" si="11"/>
      </c>
      <c r="BW68" s="61">
        <f t="shared" si="11"/>
      </c>
      <c r="BX68" s="61">
        <f t="shared" si="11"/>
      </c>
      <c r="BY68" s="61">
        <f t="shared" si="11"/>
      </c>
      <c r="BZ68" s="61">
        <f t="shared" si="11"/>
      </c>
      <c r="CA68" s="61">
        <f t="shared" si="11"/>
      </c>
      <c r="CB68" s="61">
        <f t="shared" si="11"/>
      </c>
      <c r="CC68" s="61">
        <f t="shared" si="11"/>
      </c>
      <c r="CD68" s="61">
        <f t="shared" si="11"/>
      </c>
      <c r="CE68" s="61">
        <f t="shared" si="11"/>
      </c>
      <c r="CF68" s="61">
        <f t="shared" si="11"/>
      </c>
      <c r="CG68" s="61">
        <f t="shared" si="11"/>
      </c>
      <c r="CH68" s="61">
        <f t="shared" si="11"/>
      </c>
      <c r="CI68" s="61">
        <f t="shared" si="11"/>
      </c>
      <c r="CJ68" s="61">
        <f t="shared" si="11"/>
      </c>
      <c r="CK68" s="61">
        <f t="shared" si="11"/>
      </c>
      <c r="CL68" s="61">
        <f t="shared" si="11"/>
      </c>
      <c r="CM68" s="61">
        <f t="shared" si="11"/>
      </c>
      <c r="CN68" s="61">
        <f t="shared" si="11"/>
      </c>
      <c r="CO68" s="61">
        <f t="shared" si="11"/>
      </c>
      <c r="CP68" s="61">
        <f t="shared" si="11"/>
      </c>
      <c r="CQ68" s="61">
        <f t="shared" si="11"/>
      </c>
      <c r="CR68" s="61">
        <f t="shared" si="11"/>
      </c>
      <c r="CS68" s="61">
        <f t="shared" si="11"/>
      </c>
    </row>
    <row r="69" spans="1:97" ht="12.75">
      <c r="A69" s="154">
        <v>22</v>
      </c>
      <c r="B69" s="61">
        <f t="shared" si="0"/>
      </c>
      <c r="C69" s="61">
        <f t="shared" si="12"/>
      </c>
      <c r="D69" s="61">
        <f t="shared" si="12"/>
      </c>
      <c r="E69" s="61">
        <f t="shared" si="12"/>
      </c>
      <c r="F69" s="61">
        <f t="shared" si="12"/>
      </c>
      <c r="G69" s="61">
        <f t="shared" si="12"/>
      </c>
      <c r="H69" s="61">
        <f t="shared" si="12"/>
      </c>
      <c r="I69" s="61">
        <f t="shared" si="12"/>
      </c>
      <c r="J69" s="61">
        <f t="shared" si="12"/>
      </c>
      <c r="K69" s="61">
        <f t="shared" si="12"/>
      </c>
      <c r="L69" s="61">
        <f t="shared" si="12"/>
      </c>
      <c r="M69" s="61">
        <f t="shared" si="12"/>
      </c>
      <c r="N69" s="61">
        <f t="shared" si="12"/>
      </c>
      <c r="O69" s="61">
        <f t="shared" si="12"/>
      </c>
      <c r="P69" s="61">
        <f t="shared" si="12"/>
      </c>
      <c r="Q69" s="61">
        <f t="shared" si="12"/>
      </c>
      <c r="R69" s="61">
        <f t="shared" si="12"/>
      </c>
      <c r="S69" s="61">
        <f t="shared" si="12"/>
      </c>
      <c r="T69" s="61">
        <f t="shared" si="12"/>
      </c>
      <c r="U69" s="61">
        <f t="shared" si="12"/>
      </c>
      <c r="V69" s="61">
        <f t="shared" si="12"/>
      </c>
      <c r="W69" s="61">
        <f t="shared" si="12"/>
      </c>
      <c r="X69" s="61">
        <f t="shared" si="12"/>
      </c>
      <c r="Y69" s="61">
        <f t="shared" si="12"/>
      </c>
      <c r="Z69" s="61">
        <f t="shared" si="12"/>
      </c>
      <c r="AA69" s="61">
        <f t="shared" si="12"/>
      </c>
      <c r="AB69" s="61">
        <f t="shared" si="12"/>
      </c>
      <c r="AC69" s="61">
        <f t="shared" si="12"/>
      </c>
      <c r="AD69" s="61">
        <f t="shared" si="12"/>
      </c>
      <c r="AE69" s="61">
        <f t="shared" si="12"/>
      </c>
      <c r="AF69" s="61">
        <f t="shared" si="12"/>
      </c>
      <c r="AG69" s="61">
        <f t="shared" si="12"/>
      </c>
      <c r="AH69" s="61">
        <f t="shared" si="12"/>
      </c>
      <c r="AI69" s="61">
        <f t="shared" si="12"/>
      </c>
      <c r="AJ69" s="61">
        <f t="shared" si="12"/>
      </c>
      <c r="AK69" s="61">
        <f t="shared" si="12"/>
      </c>
      <c r="AL69" s="61">
        <f t="shared" si="12"/>
      </c>
      <c r="AM69" s="61">
        <f t="shared" si="12"/>
      </c>
      <c r="AN69" s="61">
        <f t="shared" si="12"/>
      </c>
      <c r="AO69" s="61">
        <f t="shared" si="12"/>
      </c>
      <c r="AP69" s="61">
        <f t="shared" si="12"/>
      </c>
      <c r="AQ69" s="61">
        <f t="shared" si="12"/>
      </c>
      <c r="AR69" s="61">
        <f t="shared" si="12"/>
      </c>
      <c r="AS69" s="61">
        <f t="shared" si="12"/>
      </c>
      <c r="AT69" s="61">
        <f t="shared" si="12"/>
      </c>
      <c r="AU69" s="61">
        <f t="shared" si="12"/>
      </c>
      <c r="AV69" s="61">
        <f t="shared" si="12"/>
      </c>
      <c r="AW69" s="61">
        <f t="shared" si="12"/>
      </c>
      <c r="AX69" s="61">
        <f t="shared" si="12"/>
      </c>
      <c r="AY69" s="61">
        <f t="shared" si="12"/>
      </c>
      <c r="AZ69" s="61">
        <f t="shared" si="12"/>
      </c>
      <c r="BA69" s="61">
        <f t="shared" si="12"/>
      </c>
      <c r="BB69" s="61">
        <f t="shared" si="12"/>
      </c>
      <c r="BC69" s="61">
        <f t="shared" si="12"/>
      </c>
      <c r="BD69" s="61">
        <f t="shared" si="12"/>
      </c>
      <c r="BE69" s="61">
        <f t="shared" si="12"/>
      </c>
      <c r="BF69" s="61">
        <f t="shared" si="12"/>
      </c>
      <c r="BG69" s="61">
        <f t="shared" si="12"/>
      </c>
      <c r="BH69" s="61">
        <f t="shared" si="12"/>
      </c>
      <c r="BI69" s="61">
        <f t="shared" si="12"/>
      </c>
      <c r="BJ69" s="61">
        <f t="shared" si="12"/>
      </c>
      <c r="BK69" s="61">
        <f t="shared" si="12"/>
      </c>
      <c r="BL69" s="61">
        <f t="shared" si="12"/>
      </c>
      <c r="BM69" s="61">
        <f t="shared" si="12"/>
      </c>
      <c r="BN69" s="61">
        <f aca="true" t="shared" si="13" ref="BN69:CS72">(IF(ISERR(OR(LOG10(BN23),LOG10(BN24))),"",IF(AND(BN23&lt;=BN$46,BN24&gt;BN$46),($A23+(LOG10(BN$46)-LOG10(BN23))/(LOG10(BN24)-LOG10(BN23))),"")))</f>
      </c>
      <c r="BO69" s="61">
        <f t="shared" si="13"/>
      </c>
      <c r="BP69" s="61">
        <f t="shared" si="13"/>
      </c>
      <c r="BQ69" s="61">
        <f t="shared" si="13"/>
      </c>
      <c r="BR69" s="61">
        <f t="shared" si="13"/>
      </c>
      <c r="BS69" s="61">
        <f t="shared" si="13"/>
      </c>
      <c r="BT69" s="61">
        <f t="shared" si="13"/>
      </c>
      <c r="BU69" s="61">
        <f t="shared" si="13"/>
      </c>
      <c r="BV69" s="61">
        <f t="shared" si="13"/>
      </c>
      <c r="BW69" s="61">
        <f t="shared" si="13"/>
      </c>
      <c r="BX69" s="61">
        <f t="shared" si="13"/>
      </c>
      <c r="BY69" s="61">
        <f t="shared" si="13"/>
      </c>
      <c r="BZ69" s="61">
        <f t="shared" si="13"/>
      </c>
      <c r="CA69" s="61">
        <f t="shared" si="13"/>
      </c>
      <c r="CB69" s="61">
        <f t="shared" si="13"/>
      </c>
      <c r="CC69" s="61">
        <f t="shared" si="13"/>
      </c>
      <c r="CD69" s="61">
        <f t="shared" si="13"/>
      </c>
      <c r="CE69" s="61">
        <f t="shared" si="13"/>
      </c>
      <c r="CF69" s="61">
        <f t="shared" si="13"/>
      </c>
      <c r="CG69" s="61">
        <f t="shared" si="13"/>
      </c>
      <c r="CH69" s="61">
        <f t="shared" si="13"/>
      </c>
      <c r="CI69" s="61">
        <f t="shared" si="13"/>
      </c>
      <c r="CJ69" s="61">
        <f t="shared" si="13"/>
      </c>
      <c r="CK69" s="61">
        <f t="shared" si="13"/>
      </c>
      <c r="CL69" s="61">
        <f t="shared" si="13"/>
      </c>
      <c r="CM69" s="61">
        <f t="shared" si="13"/>
      </c>
      <c r="CN69" s="61">
        <f t="shared" si="13"/>
      </c>
      <c r="CO69" s="61">
        <f t="shared" si="13"/>
      </c>
      <c r="CP69" s="61">
        <f t="shared" si="13"/>
      </c>
      <c r="CQ69" s="61">
        <f t="shared" si="13"/>
      </c>
      <c r="CR69" s="61">
        <f t="shared" si="13"/>
      </c>
      <c r="CS69" s="61">
        <f t="shared" si="13"/>
      </c>
    </row>
    <row r="70" spans="1:97" ht="12.75">
      <c r="A70" s="154">
        <v>23</v>
      </c>
      <c r="B70" s="61">
        <f t="shared" si="0"/>
      </c>
      <c r="C70" s="61">
        <f aca="true" t="shared" si="14" ref="C70:BN73">(IF(ISERR(OR(LOG10(C24),LOG10(C25))),"",IF(AND(C24&lt;=C$46,C25&gt;C$46),($A24+(LOG10(C$46)-LOG10(C24))/(LOG10(C25)-LOG10(C24))),"")))</f>
      </c>
      <c r="D70" s="61">
        <f t="shared" si="14"/>
      </c>
      <c r="E70" s="61">
        <f t="shared" si="14"/>
      </c>
      <c r="F70" s="61">
        <f t="shared" si="14"/>
      </c>
      <c r="G70" s="61">
        <f t="shared" si="14"/>
      </c>
      <c r="H70" s="61">
        <f t="shared" si="14"/>
      </c>
      <c r="I70" s="61">
        <f t="shared" si="14"/>
      </c>
      <c r="J70" s="61">
        <f t="shared" si="14"/>
      </c>
      <c r="K70" s="61">
        <f t="shared" si="14"/>
      </c>
      <c r="L70" s="61">
        <f t="shared" si="14"/>
      </c>
      <c r="M70" s="61">
        <f t="shared" si="14"/>
      </c>
      <c r="N70" s="61">
        <f t="shared" si="14"/>
      </c>
      <c r="O70" s="61">
        <f t="shared" si="14"/>
      </c>
      <c r="P70" s="61">
        <f t="shared" si="14"/>
      </c>
      <c r="Q70" s="61">
        <f t="shared" si="14"/>
      </c>
      <c r="R70" s="61">
        <f t="shared" si="14"/>
      </c>
      <c r="S70" s="61">
        <f t="shared" si="14"/>
      </c>
      <c r="T70" s="61">
        <f t="shared" si="14"/>
      </c>
      <c r="U70" s="61">
        <f t="shared" si="14"/>
      </c>
      <c r="V70" s="61">
        <f t="shared" si="14"/>
      </c>
      <c r="W70" s="61">
        <f t="shared" si="14"/>
      </c>
      <c r="X70" s="61">
        <f t="shared" si="14"/>
      </c>
      <c r="Y70" s="61">
        <f t="shared" si="14"/>
      </c>
      <c r="Z70" s="61">
        <f t="shared" si="14"/>
      </c>
      <c r="AA70" s="61">
        <f t="shared" si="14"/>
      </c>
      <c r="AB70" s="61">
        <f t="shared" si="14"/>
      </c>
      <c r="AC70" s="61">
        <f t="shared" si="14"/>
      </c>
      <c r="AD70" s="61">
        <f t="shared" si="14"/>
      </c>
      <c r="AE70" s="61">
        <f t="shared" si="14"/>
      </c>
      <c r="AF70" s="61">
        <f t="shared" si="14"/>
      </c>
      <c r="AG70" s="61">
        <f t="shared" si="14"/>
      </c>
      <c r="AH70" s="61">
        <f t="shared" si="14"/>
      </c>
      <c r="AI70" s="61">
        <f t="shared" si="14"/>
      </c>
      <c r="AJ70" s="61">
        <f t="shared" si="14"/>
      </c>
      <c r="AK70" s="61">
        <f t="shared" si="14"/>
      </c>
      <c r="AL70" s="61">
        <f t="shared" si="14"/>
      </c>
      <c r="AM70" s="61">
        <f t="shared" si="14"/>
      </c>
      <c r="AN70" s="61">
        <f t="shared" si="14"/>
      </c>
      <c r="AO70" s="61">
        <f t="shared" si="14"/>
      </c>
      <c r="AP70" s="61">
        <f t="shared" si="14"/>
      </c>
      <c r="AQ70" s="61">
        <f t="shared" si="14"/>
      </c>
      <c r="AR70" s="61">
        <f t="shared" si="14"/>
      </c>
      <c r="AS70" s="61">
        <f t="shared" si="14"/>
      </c>
      <c r="AT70" s="61">
        <f t="shared" si="14"/>
      </c>
      <c r="AU70" s="61">
        <f t="shared" si="14"/>
      </c>
      <c r="AV70" s="61">
        <f t="shared" si="14"/>
      </c>
      <c r="AW70" s="61">
        <f t="shared" si="14"/>
      </c>
      <c r="AX70" s="61">
        <f t="shared" si="14"/>
      </c>
      <c r="AY70" s="61">
        <f t="shared" si="14"/>
      </c>
      <c r="AZ70" s="61">
        <f t="shared" si="14"/>
      </c>
      <c r="BA70" s="61">
        <f t="shared" si="14"/>
      </c>
      <c r="BB70" s="61">
        <f t="shared" si="14"/>
      </c>
      <c r="BC70" s="61">
        <f t="shared" si="14"/>
      </c>
      <c r="BD70" s="61">
        <f t="shared" si="14"/>
      </c>
      <c r="BE70" s="61">
        <f t="shared" si="14"/>
      </c>
      <c r="BF70" s="61">
        <f t="shared" si="14"/>
      </c>
      <c r="BG70" s="61">
        <f t="shared" si="14"/>
      </c>
      <c r="BH70" s="61">
        <f t="shared" si="14"/>
      </c>
      <c r="BI70" s="61">
        <f t="shared" si="14"/>
      </c>
      <c r="BJ70" s="61">
        <f t="shared" si="14"/>
      </c>
      <c r="BK70" s="61">
        <f t="shared" si="14"/>
      </c>
      <c r="BL70" s="61">
        <f t="shared" si="14"/>
      </c>
      <c r="BM70" s="61">
        <f t="shared" si="14"/>
      </c>
      <c r="BN70" s="61">
        <f t="shared" si="14"/>
      </c>
      <c r="BO70" s="61">
        <f t="shared" si="13"/>
      </c>
      <c r="BP70" s="61">
        <f t="shared" si="13"/>
      </c>
      <c r="BQ70" s="61">
        <f t="shared" si="13"/>
      </c>
      <c r="BR70" s="61">
        <f t="shared" si="13"/>
      </c>
      <c r="BS70" s="61">
        <f t="shared" si="13"/>
      </c>
      <c r="BT70" s="61">
        <f t="shared" si="13"/>
      </c>
      <c r="BU70" s="61">
        <f t="shared" si="13"/>
      </c>
      <c r="BV70" s="61">
        <f t="shared" si="13"/>
      </c>
      <c r="BW70" s="61">
        <f t="shared" si="13"/>
      </c>
      <c r="BX70" s="61">
        <f t="shared" si="13"/>
      </c>
      <c r="BY70" s="61">
        <f t="shared" si="13"/>
      </c>
      <c r="BZ70" s="61">
        <f t="shared" si="13"/>
      </c>
      <c r="CA70" s="61">
        <f t="shared" si="13"/>
      </c>
      <c r="CB70" s="61">
        <f t="shared" si="13"/>
      </c>
      <c r="CC70" s="61">
        <f t="shared" si="13"/>
      </c>
      <c r="CD70" s="61">
        <f t="shared" si="13"/>
      </c>
      <c r="CE70" s="61">
        <f t="shared" si="13"/>
      </c>
      <c r="CF70" s="61">
        <f t="shared" si="13"/>
      </c>
      <c r="CG70" s="61">
        <f t="shared" si="13"/>
      </c>
      <c r="CH70" s="61">
        <f t="shared" si="13"/>
      </c>
      <c r="CI70" s="61">
        <f t="shared" si="13"/>
      </c>
      <c r="CJ70" s="61">
        <f t="shared" si="13"/>
      </c>
      <c r="CK70" s="61">
        <f t="shared" si="13"/>
      </c>
      <c r="CL70" s="61">
        <f t="shared" si="13"/>
      </c>
      <c r="CM70" s="61">
        <f t="shared" si="13"/>
      </c>
      <c r="CN70" s="61">
        <f t="shared" si="13"/>
      </c>
      <c r="CO70" s="61">
        <f t="shared" si="13"/>
      </c>
      <c r="CP70" s="61">
        <f t="shared" si="13"/>
      </c>
      <c r="CQ70" s="61">
        <f t="shared" si="13"/>
      </c>
      <c r="CR70" s="61">
        <f t="shared" si="13"/>
      </c>
      <c r="CS70" s="61">
        <f t="shared" si="13"/>
      </c>
    </row>
    <row r="71" spans="1:97" ht="12.75">
      <c r="A71" s="154">
        <v>24</v>
      </c>
      <c r="B71" s="61">
        <f t="shared" si="0"/>
      </c>
      <c r="C71" s="61">
        <f t="shared" si="14"/>
      </c>
      <c r="D71" s="61">
        <f t="shared" si="14"/>
      </c>
      <c r="E71" s="61">
        <f t="shared" si="14"/>
      </c>
      <c r="F71" s="61">
        <f t="shared" si="14"/>
      </c>
      <c r="G71" s="61">
        <f t="shared" si="14"/>
      </c>
      <c r="H71" s="61">
        <f t="shared" si="14"/>
      </c>
      <c r="I71" s="61">
        <f t="shared" si="14"/>
      </c>
      <c r="J71" s="61">
        <f t="shared" si="14"/>
      </c>
      <c r="K71" s="61">
        <f t="shared" si="14"/>
      </c>
      <c r="L71" s="61">
        <f t="shared" si="14"/>
      </c>
      <c r="M71" s="61">
        <f t="shared" si="14"/>
      </c>
      <c r="N71" s="61">
        <f t="shared" si="14"/>
      </c>
      <c r="O71" s="61">
        <f t="shared" si="14"/>
      </c>
      <c r="P71" s="61">
        <f t="shared" si="14"/>
      </c>
      <c r="Q71" s="61">
        <f t="shared" si="14"/>
      </c>
      <c r="R71" s="61">
        <f t="shared" si="14"/>
      </c>
      <c r="S71" s="61">
        <f t="shared" si="14"/>
      </c>
      <c r="T71" s="61">
        <f t="shared" si="14"/>
      </c>
      <c r="U71" s="61">
        <f t="shared" si="14"/>
      </c>
      <c r="V71" s="61">
        <f t="shared" si="14"/>
      </c>
      <c r="W71" s="61">
        <f t="shared" si="14"/>
      </c>
      <c r="X71" s="61">
        <f t="shared" si="14"/>
      </c>
      <c r="Y71" s="61">
        <f t="shared" si="14"/>
      </c>
      <c r="Z71" s="61">
        <f t="shared" si="14"/>
      </c>
      <c r="AA71" s="61">
        <f t="shared" si="14"/>
      </c>
      <c r="AB71" s="61">
        <f t="shared" si="14"/>
      </c>
      <c r="AC71" s="61">
        <f t="shared" si="14"/>
      </c>
      <c r="AD71" s="61">
        <f t="shared" si="14"/>
      </c>
      <c r="AE71" s="61">
        <f t="shared" si="14"/>
      </c>
      <c r="AF71" s="61">
        <f t="shared" si="14"/>
      </c>
      <c r="AG71" s="61">
        <f t="shared" si="14"/>
      </c>
      <c r="AH71" s="61">
        <f t="shared" si="14"/>
      </c>
      <c r="AI71" s="61">
        <f t="shared" si="14"/>
      </c>
      <c r="AJ71" s="61">
        <f t="shared" si="14"/>
      </c>
      <c r="AK71" s="61">
        <f t="shared" si="14"/>
      </c>
      <c r="AL71" s="61">
        <f t="shared" si="14"/>
      </c>
      <c r="AM71" s="61">
        <f t="shared" si="14"/>
      </c>
      <c r="AN71" s="61">
        <f t="shared" si="14"/>
      </c>
      <c r="AO71" s="61">
        <f t="shared" si="14"/>
      </c>
      <c r="AP71" s="61">
        <f t="shared" si="14"/>
      </c>
      <c r="AQ71" s="61">
        <f t="shared" si="14"/>
      </c>
      <c r="AR71" s="61">
        <f t="shared" si="14"/>
      </c>
      <c r="AS71" s="61">
        <f t="shared" si="14"/>
      </c>
      <c r="AT71" s="61">
        <f t="shared" si="14"/>
      </c>
      <c r="AU71" s="61">
        <f t="shared" si="14"/>
      </c>
      <c r="AV71" s="61">
        <f t="shared" si="14"/>
      </c>
      <c r="AW71" s="61">
        <f t="shared" si="14"/>
      </c>
      <c r="AX71" s="61">
        <f t="shared" si="14"/>
      </c>
      <c r="AY71" s="61">
        <f t="shared" si="14"/>
      </c>
      <c r="AZ71" s="61">
        <f t="shared" si="14"/>
      </c>
      <c r="BA71" s="61">
        <f t="shared" si="14"/>
      </c>
      <c r="BB71" s="61">
        <f t="shared" si="14"/>
      </c>
      <c r="BC71" s="61">
        <f t="shared" si="14"/>
      </c>
      <c r="BD71" s="61">
        <f t="shared" si="14"/>
      </c>
      <c r="BE71" s="61">
        <f t="shared" si="14"/>
      </c>
      <c r="BF71" s="61">
        <f t="shared" si="14"/>
      </c>
      <c r="BG71" s="61">
        <f t="shared" si="14"/>
      </c>
      <c r="BH71" s="61">
        <f t="shared" si="14"/>
      </c>
      <c r="BI71" s="61">
        <f t="shared" si="14"/>
      </c>
      <c r="BJ71" s="61">
        <f t="shared" si="14"/>
      </c>
      <c r="BK71" s="61">
        <f t="shared" si="14"/>
      </c>
      <c r="BL71" s="61">
        <f t="shared" si="14"/>
      </c>
      <c r="BM71" s="61">
        <f t="shared" si="14"/>
      </c>
      <c r="BN71" s="61">
        <f t="shared" si="14"/>
      </c>
      <c r="BO71" s="61">
        <f t="shared" si="13"/>
      </c>
      <c r="BP71" s="61">
        <f t="shared" si="13"/>
      </c>
      <c r="BQ71" s="61">
        <f t="shared" si="13"/>
      </c>
      <c r="BR71" s="61">
        <f t="shared" si="13"/>
      </c>
      <c r="BS71" s="61">
        <f t="shared" si="13"/>
      </c>
      <c r="BT71" s="61">
        <f t="shared" si="13"/>
      </c>
      <c r="BU71" s="61">
        <f t="shared" si="13"/>
      </c>
      <c r="BV71" s="61">
        <f t="shared" si="13"/>
      </c>
      <c r="BW71" s="61">
        <f t="shared" si="13"/>
      </c>
      <c r="BX71" s="61">
        <f t="shared" si="13"/>
      </c>
      <c r="BY71" s="61">
        <f t="shared" si="13"/>
      </c>
      <c r="BZ71" s="61">
        <f t="shared" si="13"/>
      </c>
      <c r="CA71" s="61">
        <f t="shared" si="13"/>
      </c>
      <c r="CB71" s="61">
        <f t="shared" si="13"/>
      </c>
      <c r="CC71" s="61">
        <f t="shared" si="13"/>
      </c>
      <c r="CD71" s="61">
        <f t="shared" si="13"/>
      </c>
      <c r="CE71" s="61">
        <f t="shared" si="13"/>
      </c>
      <c r="CF71" s="61">
        <f t="shared" si="13"/>
      </c>
      <c r="CG71" s="61">
        <f t="shared" si="13"/>
      </c>
      <c r="CH71" s="61">
        <f t="shared" si="13"/>
      </c>
      <c r="CI71" s="61">
        <f t="shared" si="13"/>
      </c>
      <c r="CJ71" s="61">
        <f t="shared" si="13"/>
      </c>
      <c r="CK71" s="61">
        <f t="shared" si="13"/>
      </c>
      <c r="CL71" s="61">
        <f t="shared" si="13"/>
      </c>
      <c r="CM71" s="61">
        <f t="shared" si="13"/>
      </c>
      <c r="CN71" s="61">
        <f t="shared" si="13"/>
      </c>
      <c r="CO71" s="61">
        <f t="shared" si="13"/>
      </c>
      <c r="CP71" s="61">
        <f t="shared" si="13"/>
      </c>
      <c r="CQ71" s="61">
        <f t="shared" si="13"/>
      </c>
      <c r="CR71" s="61">
        <f t="shared" si="13"/>
      </c>
      <c r="CS71" s="61">
        <f t="shared" si="13"/>
      </c>
    </row>
    <row r="72" spans="1:97" ht="12.75">
      <c r="A72" s="154">
        <v>25</v>
      </c>
      <c r="B72" s="61">
        <f t="shared" si="0"/>
      </c>
      <c r="C72" s="61">
        <f t="shared" si="14"/>
      </c>
      <c r="D72" s="61">
        <f t="shared" si="14"/>
      </c>
      <c r="E72" s="61">
        <f t="shared" si="14"/>
      </c>
      <c r="F72" s="61">
        <f t="shared" si="14"/>
      </c>
      <c r="G72" s="61">
        <f t="shared" si="14"/>
      </c>
      <c r="H72" s="61">
        <f t="shared" si="14"/>
      </c>
      <c r="I72" s="61">
        <f t="shared" si="14"/>
      </c>
      <c r="J72" s="61">
        <f t="shared" si="14"/>
      </c>
      <c r="K72" s="61">
        <f t="shared" si="14"/>
      </c>
      <c r="L72" s="61">
        <f t="shared" si="14"/>
      </c>
      <c r="M72" s="61">
        <f t="shared" si="14"/>
      </c>
      <c r="N72" s="61">
        <f t="shared" si="14"/>
      </c>
      <c r="O72" s="61">
        <f t="shared" si="14"/>
      </c>
      <c r="P72" s="61">
        <f t="shared" si="14"/>
      </c>
      <c r="Q72" s="61">
        <f t="shared" si="14"/>
      </c>
      <c r="R72" s="61">
        <f t="shared" si="14"/>
      </c>
      <c r="S72" s="61">
        <f t="shared" si="14"/>
      </c>
      <c r="T72" s="61">
        <f t="shared" si="14"/>
      </c>
      <c r="U72" s="61">
        <f t="shared" si="14"/>
      </c>
      <c r="V72" s="61">
        <f t="shared" si="14"/>
      </c>
      <c r="W72" s="61">
        <f t="shared" si="14"/>
      </c>
      <c r="X72" s="61">
        <f t="shared" si="14"/>
      </c>
      <c r="Y72" s="61">
        <f t="shared" si="14"/>
      </c>
      <c r="Z72" s="61">
        <f t="shared" si="14"/>
      </c>
      <c r="AA72" s="61">
        <f t="shared" si="14"/>
      </c>
      <c r="AB72" s="61">
        <f t="shared" si="14"/>
      </c>
      <c r="AC72" s="61">
        <f t="shared" si="14"/>
      </c>
      <c r="AD72" s="61">
        <f t="shared" si="14"/>
      </c>
      <c r="AE72" s="61">
        <f t="shared" si="14"/>
      </c>
      <c r="AF72" s="61">
        <f t="shared" si="14"/>
      </c>
      <c r="AG72" s="61">
        <f t="shared" si="14"/>
      </c>
      <c r="AH72" s="61">
        <f t="shared" si="14"/>
      </c>
      <c r="AI72" s="61">
        <f t="shared" si="14"/>
      </c>
      <c r="AJ72" s="61">
        <f t="shared" si="14"/>
      </c>
      <c r="AK72" s="61">
        <f t="shared" si="14"/>
      </c>
      <c r="AL72" s="61">
        <f t="shared" si="14"/>
      </c>
      <c r="AM72" s="61">
        <f t="shared" si="14"/>
      </c>
      <c r="AN72" s="61">
        <f t="shared" si="14"/>
      </c>
      <c r="AO72" s="61">
        <f t="shared" si="14"/>
      </c>
      <c r="AP72" s="61">
        <f t="shared" si="14"/>
      </c>
      <c r="AQ72" s="61">
        <f t="shared" si="14"/>
      </c>
      <c r="AR72" s="61">
        <f t="shared" si="14"/>
      </c>
      <c r="AS72" s="61">
        <f t="shared" si="14"/>
      </c>
      <c r="AT72" s="61">
        <f t="shared" si="14"/>
      </c>
      <c r="AU72" s="61">
        <f t="shared" si="14"/>
      </c>
      <c r="AV72" s="61">
        <f t="shared" si="14"/>
      </c>
      <c r="AW72" s="61">
        <f t="shared" si="14"/>
      </c>
      <c r="AX72" s="61">
        <f t="shared" si="14"/>
      </c>
      <c r="AY72" s="61">
        <f t="shared" si="14"/>
      </c>
      <c r="AZ72" s="61">
        <f t="shared" si="14"/>
      </c>
      <c r="BA72" s="61">
        <f t="shared" si="14"/>
      </c>
      <c r="BB72" s="61">
        <f t="shared" si="14"/>
      </c>
      <c r="BC72" s="61">
        <f t="shared" si="14"/>
      </c>
      <c r="BD72" s="61">
        <f t="shared" si="14"/>
      </c>
      <c r="BE72" s="61">
        <f t="shared" si="14"/>
      </c>
      <c r="BF72" s="61">
        <f t="shared" si="14"/>
      </c>
      <c r="BG72" s="61">
        <f t="shared" si="14"/>
      </c>
      <c r="BH72" s="61">
        <f t="shared" si="14"/>
      </c>
      <c r="BI72" s="61">
        <f t="shared" si="14"/>
      </c>
      <c r="BJ72" s="61">
        <f t="shared" si="14"/>
      </c>
      <c r="BK72" s="61">
        <f t="shared" si="14"/>
      </c>
      <c r="BL72" s="61">
        <f t="shared" si="14"/>
      </c>
      <c r="BM72" s="61">
        <f t="shared" si="14"/>
      </c>
      <c r="BN72" s="61">
        <f t="shared" si="14"/>
      </c>
      <c r="BO72" s="61">
        <f t="shared" si="13"/>
      </c>
      <c r="BP72" s="61">
        <f t="shared" si="13"/>
      </c>
      <c r="BQ72" s="61">
        <f t="shared" si="13"/>
      </c>
      <c r="BR72" s="61">
        <f t="shared" si="13"/>
      </c>
      <c r="BS72" s="61">
        <f t="shared" si="13"/>
      </c>
      <c r="BT72" s="61">
        <f t="shared" si="13"/>
      </c>
      <c r="BU72" s="61">
        <f t="shared" si="13"/>
      </c>
      <c r="BV72" s="61">
        <f t="shared" si="13"/>
      </c>
      <c r="BW72" s="61">
        <f t="shared" si="13"/>
      </c>
      <c r="BX72" s="61">
        <f t="shared" si="13"/>
      </c>
      <c r="BY72" s="61">
        <f t="shared" si="13"/>
      </c>
      <c r="BZ72" s="61">
        <f t="shared" si="13"/>
      </c>
      <c r="CA72" s="61">
        <f t="shared" si="13"/>
      </c>
      <c r="CB72" s="61">
        <f t="shared" si="13"/>
      </c>
      <c r="CC72" s="61">
        <f t="shared" si="13"/>
      </c>
      <c r="CD72" s="61">
        <f t="shared" si="13"/>
      </c>
      <c r="CE72" s="61">
        <f t="shared" si="13"/>
      </c>
      <c r="CF72" s="61">
        <f t="shared" si="13"/>
      </c>
      <c r="CG72" s="61">
        <f t="shared" si="13"/>
      </c>
      <c r="CH72" s="61">
        <f t="shared" si="13"/>
      </c>
      <c r="CI72" s="61">
        <f t="shared" si="13"/>
      </c>
      <c r="CJ72" s="61">
        <f t="shared" si="13"/>
      </c>
      <c r="CK72" s="61">
        <f t="shared" si="13"/>
      </c>
      <c r="CL72" s="61">
        <f t="shared" si="13"/>
      </c>
      <c r="CM72" s="61">
        <f t="shared" si="13"/>
      </c>
      <c r="CN72" s="61">
        <f t="shared" si="13"/>
      </c>
      <c r="CO72" s="61">
        <f t="shared" si="13"/>
      </c>
      <c r="CP72" s="61">
        <f t="shared" si="13"/>
      </c>
      <c r="CQ72" s="61">
        <f t="shared" si="13"/>
      </c>
      <c r="CR72" s="61">
        <f t="shared" si="13"/>
      </c>
      <c r="CS72" s="61">
        <f t="shared" si="13"/>
      </c>
    </row>
    <row r="73" spans="1:97" ht="12.75">
      <c r="A73" s="154">
        <v>26</v>
      </c>
      <c r="B73" s="61">
        <f t="shared" si="0"/>
      </c>
      <c r="C73" s="61">
        <f t="shared" si="14"/>
      </c>
      <c r="D73" s="61">
        <f t="shared" si="14"/>
      </c>
      <c r="E73" s="61">
        <f t="shared" si="14"/>
      </c>
      <c r="F73" s="61">
        <f t="shared" si="14"/>
      </c>
      <c r="G73" s="61">
        <f t="shared" si="14"/>
      </c>
      <c r="H73" s="61">
        <f t="shared" si="14"/>
      </c>
      <c r="I73" s="61">
        <f t="shared" si="14"/>
      </c>
      <c r="J73" s="61">
        <f t="shared" si="14"/>
      </c>
      <c r="K73" s="61">
        <f t="shared" si="14"/>
      </c>
      <c r="L73" s="61">
        <f t="shared" si="14"/>
      </c>
      <c r="M73" s="61">
        <f t="shared" si="14"/>
      </c>
      <c r="N73" s="61">
        <f t="shared" si="14"/>
      </c>
      <c r="O73" s="61">
        <f t="shared" si="14"/>
      </c>
      <c r="P73" s="61">
        <f t="shared" si="14"/>
      </c>
      <c r="Q73" s="61">
        <f t="shared" si="14"/>
      </c>
      <c r="R73" s="61">
        <f t="shared" si="14"/>
      </c>
      <c r="S73" s="61">
        <f t="shared" si="14"/>
      </c>
      <c r="T73" s="61">
        <f t="shared" si="14"/>
      </c>
      <c r="U73" s="61">
        <f t="shared" si="14"/>
      </c>
      <c r="V73" s="61">
        <f t="shared" si="14"/>
      </c>
      <c r="W73" s="61">
        <f t="shared" si="14"/>
      </c>
      <c r="X73" s="61">
        <f t="shared" si="14"/>
      </c>
      <c r="Y73" s="61">
        <f t="shared" si="14"/>
      </c>
      <c r="Z73" s="61">
        <f t="shared" si="14"/>
      </c>
      <c r="AA73" s="61">
        <f t="shared" si="14"/>
      </c>
      <c r="AB73" s="61">
        <f t="shared" si="14"/>
      </c>
      <c r="AC73" s="61">
        <f t="shared" si="14"/>
      </c>
      <c r="AD73" s="61">
        <f t="shared" si="14"/>
      </c>
      <c r="AE73" s="61">
        <f t="shared" si="14"/>
      </c>
      <c r="AF73" s="61">
        <f t="shared" si="14"/>
      </c>
      <c r="AG73" s="61">
        <f t="shared" si="14"/>
      </c>
      <c r="AH73" s="61">
        <f t="shared" si="14"/>
      </c>
      <c r="AI73" s="61">
        <f t="shared" si="14"/>
      </c>
      <c r="AJ73" s="61">
        <f t="shared" si="14"/>
      </c>
      <c r="AK73" s="61">
        <f t="shared" si="14"/>
      </c>
      <c r="AL73" s="61">
        <f t="shared" si="14"/>
      </c>
      <c r="AM73" s="61">
        <f t="shared" si="14"/>
      </c>
      <c r="AN73" s="61">
        <f t="shared" si="14"/>
      </c>
      <c r="AO73" s="61">
        <f t="shared" si="14"/>
      </c>
      <c r="AP73" s="61">
        <f t="shared" si="14"/>
      </c>
      <c r="AQ73" s="61">
        <f t="shared" si="14"/>
      </c>
      <c r="AR73" s="61">
        <f t="shared" si="14"/>
      </c>
      <c r="AS73" s="61">
        <f t="shared" si="14"/>
      </c>
      <c r="AT73" s="61">
        <f t="shared" si="14"/>
      </c>
      <c r="AU73" s="61">
        <f t="shared" si="14"/>
      </c>
      <c r="AV73" s="61">
        <f t="shared" si="14"/>
      </c>
      <c r="AW73" s="61">
        <f t="shared" si="14"/>
      </c>
      <c r="AX73" s="61">
        <f t="shared" si="14"/>
      </c>
      <c r="AY73" s="61">
        <f t="shared" si="14"/>
      </c>
      <c r="AZ73" s="61">
        <f t="shared" si="14"/>
      </c>
      <c r="BA73" s="61">
        <f t="shared" si="14"/>
      </c>
      <c r="BB73" s="61">
        <f t="shared" si="14"/>
      </c>
      <c r="BC73" s="61">
        <f t="shared" si="14"/>
      </c>
      <c r="BD73" s="61">
        <f t="shared" si="14"/>
      </c>
      <c r="BE73" s="61">
        <f t="shared" si="14"/>
      </c>
      <c r="BF73" s="61">
        <f t="shared" si="14"/>
      </c>
      <c r="BG73" s="61">
        <f t="shared" si="14"/>
      </c>
      <c r="BH73" s="61">
        <f t="shared" si="14"/>
      </c>
      <c r="BI73" s="61">
        <f t="shared" si="14"/>
      </c>
      <c r="BJ73" s="61">
        <f t="shared" si="14"/>
      </c>
      <c r="BK73" s="61">
        <f t="shared" si="14"/>
      </c>
      <c r="BL73" s="61">
        <f t="shared" si="14"/>
      </c>
      <c r="BM73" s="61">
        <f t="shared" si="14"/>
      </c>
      <c r="BN73" s="61">
        <f aca="true" t="shared" si="15" ref="BN73:CS76">(IF(ISERR(OR(LOG10(BN27),LOG10(BN28))),"",IF(AND(BN27&lt;=BN$46,BN28&gt;BN$46),($A27+(LOG10(BN$46)-LOG10(BN27))/(LOG10(BN28)-LOG10(BN27))),"")))</f>
      </c>
      <c r="BO73" s="61">
        <f t="shared" si="15"/>
      </c>
      <c r="BP73" s="61">
        <f t="shared" si="15"/>
      </c>
      <c r="BQ73" s="61">
        <f t="shared" si="15"/>
      </c>
      <c r="BR73" s="61">
        <f t="shared" si="15"/>
      </c>
      <c r="BS73" s="61">
        <f t="shared" si="15"/>
      </c>
      <c r="BT73" s="61">
        <f t="shared" si="15"/>
      </c>
      <c r="BU73" s="61">
        <f t="shared" si="15"/>
      </c>
      <c r="BV73" s="61">
        <f t="shared" si="15"/>
      </c>
      <c r="BW73" s="61">
        <f t="shared" si="15"/>
      </c>
      <c r="BX73" s="61">
        <f t="shared" si="15"/>
      </c>
      <c r="BY73" s="61">
        <f t="shared" si="15"/>
      </c>
      <c r="BZ73" s="61">
        <f t="shared" si="15"/>
      </c>
      <c r="CA73" s="61">
        <f t="shared" si="15"/>
      </c>
      <c r="CB73" s="61">
        <f t="shared" si="15"/>
      </c>
      <c r="CC73" s="61">
        <f t="shared" si="15"/>
      </c>
      <c r="CD73" s="61">
        <f t="shared" si="15"/>
      </c>
      <c r="CE73" s="61">
        <f t="shared" si="15"/>
      </c>
      <c r="CF73" s="61">
        <f t="shared" si="15"/>
      </c>
      <c r="CG73" s="61">
        <f t="shared" si="15"/>
      </c>
      <c r="CH73" s="61">
        <f t="shared" si="15"/>
      </c>
      <c r="CI73" s="61">
        <f t="shared" si="15"/>
      </c>
      <c r="CJ73" s="61">
        <f t="shared" si="15"/>
      </c>
      <c r="CK73" s="61">
        <f t="shared" si="15"/>
      </c>
      <c r="CL73" s="61">
        <f t="shared" si="15"/>
      </c>
      <c r="CM73" s="61">
        <f t="shared" si="15"/>
      </c>
      <c r="CN73" s="61">
        <f t="shared" si="15"/>
      </c>
      <c r="CO73" s="61">
        <f t="shared" si="15"/>
      </c>
      <c r="CP73" s="61">
        <f t="shared" si="15"/>
      </c>
      <c r="CQ73" s="61">
        <f t="shared" si="15"/>
      </c>
      <c r="CR73" s="61">
        <f t="shared" si="15"/>
      </c>
      <c r="CS73" s="61">
        <f t="shared" si="15"/>
      </c>
    </row>
    <row r="74" spans="1:97" ht="12.75">
      <c r="A74" s="154">
        <v>27</v>
      </c>
      <c r="B74" s="61">
        <f t="shared" si="0"/>
      </c>
      <c r="C74" s="61">
        <f aca="true" t="shared" si="16" ref="C74:BN77">(IF(ISERR(OR(LOG10(C28),LOG10(C29))),"",IF(AND(C28&lt;=C$46,C29&gt;C$46),($A28+(LOG10(C$46)-LOG10(C28))/(LOG10(C29)-LOG10(C28))),"")))</f>
      </c>
      <c r="D74" s="61">
        <f t="shared" si="16"/>
      </c>
      <c r="E74" s="61">
        <f t="shared" si="16"/>
      </c>
      <c r="F74" s="61">
        <f t="shared" si="16"/>
      </c>
      <c r="G74" s="61">
        <f t="shared" si="16"/>
      </c>
      <c r="H74" s="61">
        <f t="shared" si="16"/>
      </c>
      <c r="I74" s="61">
        <f t="shared" si="16"/>
      </c>
      <c r="J74" s="61">
        <f t="shared" si="16"/>
      </c>
      <c r="K74" s="61">
        <f t="shared" si="16"/>
      </c>
      <c r="L74" s="61">
        <f t="shared" si="16"/>
      </c>
      <c r="M74" s="61">
        <f t="shared" si="16"/>
      </c>
      <c r="N74" s="61">
        <f t="shared" si="16"/>
      </c>
      <c r="O74" s="61">
        <f t="shared" si="16"/>
      </c>
      <c r="P74" s="61">
        <f t="shared" si="16"/>
      </c>
      <c r="Q74" s="61">
        <f t="shared" si="16"/>
      </c>
      <c r="R74" s="61">
        <f t="shared" si="16"/>
      </c>
      <c r="S74" s="61">
        <f t="shared" si="16"/>
      </c>
      <c r="T74" s="61">
        <f t="shared" si="16"/>
      </c>
      <c r="U74" s="61">
        <f t="shared" si="16"/>
      </c>
      <c r="V74" s="61">
        <f t="shared" si="16"/>
      </c>
      <c r="W74" s="61">
        <f t="shared" si="16"/>
      </c>
      <c r="X74" s="61">
        <f t="shared" si="16"/>
      </c>
      <c r="Y74" s="61">
        <f t="shared" si="16"/>
      </c>
      <c r="Z74" s="61">
        <f t="shared" si="16"/>
      </c>
      <c r="AA74" s="61">
        <f t="shared" si="16"/>
      </c>
      <c r="AB74" s="61">
        <f t="shared" si="16"/>
      </c>
      <c r="AC74" s="61">
        <f t="shared" si="16"/>
      </c>
      <c r="AD74" s="61">
        <f t="shared" si="16"/>
      </c>
      <c r="AE74" s="61">
        <f t="shared" si="16"/>
      </c>
      <c r="AF74" s="61">
        <f t="shared" si="16"/>
      </c>
      <c r="AG74" s="61">
        <f t="shared" si="16"/>
      </c>
      <c r="AH74" s="61">
        <f t="shared" si="16"/>
      </c>
      <c r="AI74" s="61">
        <f t="shared" si="16"/>
      </c>
      <c r="AJ74" s="61">
        <f t="shared" si="16"/>
      </c>
      <c r="AK74" s="61">
        <f t="shared" si="16"/>
      </c>
      <c r="AL74" s="61">
        <f t="shared" si="16"/>
      </c>
      <c r="AM74" s="61">
        <f t="shared" si="16"/>
      </c>
      <c r="AN74" s="61">
        <f t="shared" si="16"/>
      </c>
      <c r="AO74" s="61">
        <f t="shared" si="16"/>
      </c>
      <c r="AP74" s="61">
        <f t="shared" si="16"/>
      </c>
      <c r="AQ74" s="61">
        <f t="shared" si="16"/>
      </c>
      <c r="AR74" s="61">
        <f t="shared" si="16"/>
      </c>
      <c r="AS74" s="61">
        <f t="shared" si="16"/>
      </c>
      <c r="AT74" s="61">
        <f t="shared" si="16"/>
      </c>
      <c r="AU74" s="61">
        <f t="shared" si="16"/>
      </c>
      <c r="AV74" s="61">
        <f t="shared" si="16"/>
      </c>
      <c r="AW74" s="61">
        <f t="shared" si="16"/>
      </c>
      <c r="AX74" s="61">
        <f t="shared" si="16"/>
      </c>
      <c r="AY74" s="61">
        <f t="shared" si="16"/>
      </c>
      <c r="AZ74" s="61">
        <f t="shared" si="16"/>
      </c>
      <c r="BA74" s="61">
        <f t="shared" si="16"/>
      </c>
      <c r="BB74" s="61">
        <f t="shared" si="16"/>
      </c>
      <c r="BC74" s="61">
        <f t="shared" si="16"/>
      </c>
      <c r="BD74" s="61">
        <f t="shared" si="16"/>
      </c>
      <c r="BE74" s="61">
        <f t="shared" si="16"/>
      </c>
      <c r="BF74" s="61">
        <f t="shared" si="16"/>
      </c>
      <c r="BG74" s="61">
        <f t="shared" si="16"/>
      </c>
      <c r="BH74" s="61">
        <f t="shared" si="16"/>
      </c>
      <c r="BI74" s="61">
        <f t="shared" si="16"/>
      </c>
      <c r="BJ74" s="61">
        <f t="shared" si="16"/>
      </c>
      <c r="BK74" s="61">
        <f t="shared" si="16"/>
      </c>
      <c r="BL74" s="61">
        <f t="shared" si="16"/>
      </c>
      <c r="BM74" s="61">
        <f t="shared" si="16"/>
      </c>
      <c r="BN74" s="61">
        <f t="shared" si="16"/>
      </c>
      <c r="BO74" s="61">
        <f t="shared" si="15"/>
      </c>
      <c r="BP74" s="61">
        <f t="shared" si="15"/>
      </c>
      <c r="BQ74" s="61">
        <f t="shared" si="15"/>
      </c>
      <c r="BR74" s="61">
        <f t="shared" si="15"/>
      </c>
      <c r="BS74" s="61">
        <f t="shared" si="15"/>
      </c>
      <c r="BT74" s="61">
        <f t="shared" si="15"/>
      </c>
      <c r="BU74" s="61">
        <f t="shared" si="15"/>
      </c>
      <c r="BV74" s="61">
        <f t="shared" si="15"/>
      </c>
      <c r="BW74" s="61">
        <f t="shared" si="15"/>
      </c>
      <c r="BX74" s="61">
        <f t="shared" si="15"/>
      </c>
      <c r="BY74" s="61">
        <f t="shared" si="15"/>
      </c>
      <c r="BZ74" s="61">
        <f t="shared" si="15"/>
      </c>
      <c r="CA74" s="61">
        <f t="shared" si="15"/>
      </c>
      <c r="CB74" s="61">
        <f t="shared" si="15"/>
      </c>
      <c r="CC74" s="61">
        <f t="shared" si="15"/>
      </c>
      <c r="CD74" s="61">
        <f t="shared" si="15"/>
      </c>
      <c r="CE74" s="61">
        <f t="shared" si="15"/>
      </c>
      <c r="CF74" s="61">
        <f t="shared" si="15"/>
      </c>
      <c r="CG74" s="61">
        <f t="shared" si="15"/>
      </c>
      <c r="CH74" s="61">
        <f t="shared" si="15"/>
      </c>
      <c r="CI74" s="61">
        <f t="shared" si="15"/>
      </c>
      <c r="CJ74" s="61">
        <f t="shared" si="15"/>
      </c>
      <c r="CK74" s="61">
        <f t="shared" si="15"/>
      </c>
      <c r="CL74" s="61">
        <f t="shared" si="15"/>
      </c>
      <c r="CM74" s="61">
        <f t="shared" si="15"/>
      </c>
      <c r="CN74" s="61">
        <f t="shared" si="15"/>
      </c>
      <c r="CO74" s="61">
        <f t="shared" si="15"/>
      </c>
      <c r="CP74" s="61">
        <f t="shared" si="15"/>
      </c>
      <c r="CQ74" s="61">
        <f t="shared" si="15"/>
      </c>
      <c r="CR74" s="61">
        <f t="shared" si="15"/>
      </c>
      <c r="CS74" s="61">
        <f t="shared" si="15"/>
      </c>
    </row>
    <row r="75" spans="1:97" ht="12.75">
      <c r="A75" s="154">
        <v>28</v>
      </c>
      <c r="B75" s="61">
        <f t="shared" si="0"/>
      </c>
      <c r="C75" s="61">
        <f t="shared" si="16"/>
      </c>
      <c r="D75" s="61">
        <f t="shared" si="16"/>
      </c>
      <c r="E75" s="61">
        <f t="shared" si="16"/>
      </c>
      <c r="F75" s="61">
        <f t="shared" si="16"/>
      </c>
      <c r="G75" s="61">
        <f t="shared" si="16"/>
      </c>
      <c r="H75" s="61">
        <f t="shared" si="16"/>
      </c>
      <c r="I75" s="61">
        <f t="shared" si="16"/>
      </c>
      <c r="J75" s="61">
        <f t="shared" si="16"/>
      </c>
      <c r="K75" s="61">
        <f t="shared" si="16"/>
      </c>
      <c r="L75" s="61">
        <f t="shared" si="16"/>
      </c>
      <c r="M75" s="61">
        <f t="shared" si="16"/>
      </c>
      <c r="N75" s="61">
        <f t="shared" si="16"/>
      </c>
      <c r="O75" s="61">
        <f t="shared" si="16"/>
      </c>
      <c r="P75" s="61">
        <f t="shared" si="16"/>
      </c>
      <c r="Q75" s="61">
        <f t="shared" si="16"/>
      </c>
      <c r="R75" s="61">
        <f t="shared" si="16"/>
      </c>
      <c r="S75" s="61">
        <f t="shared" si="16"/>
      </c>
      <c r="T75" s="61">
        <f t="shared" si="16"/>
      </c>
      <c r="U75" s="61">
        <f t="shared" si="16"/>
      </c>
      <c r="V75" s="61">
        <f t="shared" si="16"/>
      </c>
      <c r="W75" s="61">
        <f t="shared" si="16"/>
      </c>
      <c r="X75" s="61">
        <f t="shared" si="16"/>
      </c>
      <c r="Y75" s="61">
        <f t="shared" si="16"/>
      </c>
      <c r="Z75" s="61">
        <f t="shared" si="16"/>
      </c>
      <c r="AA75" s="61">
        <f t="shared" si="16"/>
      </c>
      <c r="AB75" s="61">
        <f t="shared" si="16"/>
      </c>
      <c r="AC75" s="61">
        <f t="shared" si="16"/>
      </c>
      <c r="AD75" s="61">
        <f t="shared" si="16"/>
      </c>
      <c r="AE75" s="61">
        <f t="shared" si="16"/>
      </c>
      <c r="AF75" s="61">
        <f t="shared" si="16"/>
      </c>
      <c r="AG75" s="61">
        <f t="shared" si="16"/>
      </c>
      <c r="AH75" s="61">
        <f t="shared" si="16"/>
      </c>
      <c r="AI75" s="61">
        <f t="shared" si="16"/>
      </c>
      <c r="AJ75" s="61">
        <f t="shared" si="16"/>
      </c>
      <c r="AK75" s="61">
        <f t="shared" si="16"/>
      </c>
      <c r="AL75" s="61">
        <f t="shared" si="16"/>
      </c>
      <c r="AM75" s="61">
        <f t="shared" si="16"/>
      </c>
      <c r="AN75" s="61">
        <f t="shared" si="16"/>
      </c>
      <c r="AO75" s="61">
        <f t="shared" si="16"/>
      </c>
      <c r="AP75" s="61">
        <f t="shared" si="16"/>
      </c>
      <c r="AQ75" s="61">
        <f t="shared" si="16"/>
      </c>
      <c r="AR75" s="61">
        <f t="shared" si="16"/>
      </c>
      <c r="AS75" s="61">
        <f t="shared" si="16"/>
      </c>
      <c r="AT75" s="61">
        <f t="shared" si="16"/>
      </c>
      <c r="AU75" s="61">
        <f t="shared" si="16"/>
      </c>
      <c r="AV75" s="61">
        <f t="shared" si="16"/>
      </c>
      <c r="AW75" s="61">
        <f t="shared" si="16"/>
      </c>
      <c r="AX75" s="61">
        <f t="shared" si="16"/>
      </c>
      <c r="AY75" s="61">
        <f t="shared" si="16"/>
      </c>
      <c r="AZ75" s="61">
        <f t="shared" si="16"/>
      </c>
      <c r="BA75" s="61">
        <f t="shared" si="16"/>
      </c>
      <c r="BB75" s="61">
        <f t="shared" si="16"/>
      </c>
      <c r="BC75" s="61">
        <f t="shared" si="16"/>
      </c>
      <c r="BD75" s="61">
        <f t="shared" si="16"/>
      </c>
      <c r="BE75" s="61">
        <f t="shared" si="16"/>
      </c>
      <c r="BF75" s="61">
        <f t="shared" si="16"/>
      </c>
      <c r="BG75" s="61">
        <f t="shared" si="16"/>
      </c>
      <c r="BH75" s="61">
        <f t="shared" si="16"/>
      </c>
      <c r="BI75" s="61">
        <f t="shared" si="16"/>
      </c>
      <c r="BJ75" s="61">
        <f t="shared" si="16"/>
      </c>
      <c r="BK75" s="61">
        <f t="shared" si="16"/>
      </c>
      <c r="BL75" s="61">
        <f t="shared" si="16"/>
      </c>
      <c r="BM75" s="61">
        <f t="shared" si="16"/>
      </c>
      <c r="BN75" s="61">
        <f t="shared" si="16"/>
      </c>
      <c r="BO75" s="61">
        <f t="shared" si="15"/>
      </c>
      <c r="BP75" s="61">
        <f t="shared" si="15"/>
      </c>
      <c r="BQ75" s="61">
        <f t="shared" si="15"/>
      </c>
      <c r="BR75" s="61">
        <f t="shared" si="15"/>
      </c>
      <c r="BS75" s="61">
        <f t="shared" si="15"/>
      </c>
      <c r="BT75" s="61">
        <f t="shared" si="15"/>
      </c>
      <c r="BU75" s="61">
        <f t="shared" si="15"/>
      </c>
      <c r="BV75" s="61">
        <f t="shared" si="15"/>
      </c>
      <c r="BW75" s="61">
        <f t="shared" si="15"/>
      </c>
      <c r="BX75" s="61">
        <f t="shared" si="15"/>
      </c>
      <c r="BY75" s="61">
        <f t="shared" si="15"/>
      </c>
      <c r="BZ75" s="61">
        <f t="shared" si="15"/>
      </c>
      <c r="CA75" s="61">
        <f t="shared" si="15"/>
      </c>
      <c r="CB75" s="61">
        <f t="shared" si="15"/>
      </c>
      <c r="CC75" s="61">
        <f t="shared" si="15"/>
      </c>
      <c r="CD75" s="61">
        <f t="shared" si="15"/>
      </c>
      <c r="CE75" s="61">
        <f t="shared" si="15"/>
      </c>
      <c r="CF75" s="61">
        <f t="shared" si="15"/>
      </c>
      <c r="CG75" s="61">
        <f t="shared" si="15"/>
      </c>
      <c r="CH75" s="61">
        <f t="shared" si="15"/>
      </c>
      <c r="CI75" s="61">
        <f t="shared" si="15"/>
      </c>
      <c r="CJ75" s="61">
        <f t="shared" si="15"/>
      </c>
      <c r="CK75" s="61">
        <f t="shared" si="15"/>
      </c>
      <c r="CL75" s="61">
        <f t="shared" si="15"/>
      </c>
      <c r="CM75" s="61">
        <f t="shared" si="15"/>
      </c>
      <c r="CN75" s="61">
        <f t="shared" si="15"/>
      </c>
      <c r="CO75" s="61">
        <f t="shared" si="15"/>
      </c>
      <c r="CP75" s="61">
        <f t="shared" si="15"/>
      </c>
      <c r="CQ75" s="61">
        <f t="shared" si="15"/>
      </c>
      <c r="CR75" s="61">
        <f t="shared" si="15"/>
      </c>
      <c r="CS75" s="61">
        <f t="shared" si="15"/>
      </c>
    </row>
    <row r="76" spans="1:97" ht="12.75">
      <c r="A76" s="154">
        <v>29</v>
      </c>
      <c r="B76" s="61">
        <f t="shared" si="0"/>
      </c>
      <c r="C76" s="61">
        <f t="shared" si="16"/>
      </c>
      <c r="D76" s="61">
        <f t="shared" si="16"/>
      </c>
      <c r="E76" s="61">
        <f t="shared" si="16"/>
      </c>
      <c r="F76" s="61">
        <f t="shared" si="16"/>
      </c>
      <c r="G76" s="61">
        <f t="shared" si="16"/>
      </c>
      <c r="H76" s="61">
        <f t="shared" si="16"/>
      </c>
      <c r="I76" s="61">
        <f t="shared" si="16"/>
      </c>
      <c r="J76" s="61">
        <f t="shared" si="16"/>
      </c>
      <c r="K76" s="61">
        <f t="shared" si="16"/>
      </c>
      <c r="L76" s="61">
        <f t="shared" si="16"/>
      </c>
      <c r="M76" s="61">
        <f t="shared" si="16"/>
      </c>
      <c r="N76" s="61">
        <f t="shared" si="16"/>
      </c>
      <c r="O76" s="61">
        <f t="shared" si="16"/>
      </c>
      <c r="P76" s="61">
        <f t="shared" si="16"/>
      </c>
      <c r="Q76" s="61">
        <f t="shared" si="16"/>
      </c>
      <c r="R76" s="61">
        <f t="shared" si="16"/>
      </c>
      <c r="S76" s="61">
        <f t="shared" si="16"/>
      </c>
      <c r="T76" s="61">
        <f t="shared" si="16"/>
      </c>
      <c r="U76" s="61">
        <f t="shared" si="16"/>
      </c>
      <c r="V76" s="61">
        <f t="shared" si="16"/>
      </c>
      <c r="W76" s="61">
        <f t="shared" si="16"/>
      </c>
      <c r="X76" s="61">
        <f t="shared" si="16"/>
      </c>
      <c r="Y76" s="61">
        <f t="shared" si="16"/>
      </c>
      <c r="Z76" s="61">
        <f t="shared" si="16"/>
      </c>
      <c r="AA76" s="61">
        <f t="shared" si="16"/>
      </c>
      <c r="AB76" s="61">
        <f t="shared" si="16"/>
      </c>
      <c r="AC76" s="61">
        <f t="shared" si="16"/>
      </c>
      <c r="AD76" s="61">
        <f t="shared" si="16"/>
      </c>
      <c r="AE76" s="61">
        <f t="shared" si="16"/>
      </c>
      <c r="AF76" s="61">
        <f t="shared" si="16"/>
      </c>
      <c r="AG76" s="61">
        <f t="shared" si="16"/>
      </c>
      <c r="AH76" s="61">
        <f t="shared" si="16"/>
      </c>
      <c r="AI76" s="61">
        <f t="shared" si="16"/>
      </c>
      <c r="AJ76" s="61">
        <f t="shared" si="16"/>
      </c>
      <c r="AK76" s="61">
        <f t="shared" si="16"/>
      </c>
      <c r="AL76" s="61">
        <f t="shared" si="16"/>
      </c>
      <c r="AM76" s="61">
        <f t="shared" si="16"/>
      </c>
      <c r="AN76" s="61">
        <f t="shared" si="16"/>
      </c>
      <c r="AO76" s="61">
        <f t="shared" si="16"/>
      </c>
      <c r="AP76" s="61">
        <f t="shared" si="16"/>
      </c>
      <c r="AQ76" s="61">
        <f t="shared" si="16"/>
      </c>
      <c r="AR76" s="61">
        <f t="shared" si="16"/>
      </c>
      <c r="AS76" s="61">
        <f t="shared" si="16"/>
      </c>
      <c r="AT76" s="61">
        <f t="shared" si="16"/>
      </c>
      <c r="AU76" s="61">
        <f t="shared" si="16"/>
      </c>
      <c r="AV76" s="61">
        <f t="shared" si="16"/>
      </c>
      <c r="AW76" s="61">
        <f t="shared" si="16"/>
      </c>
      <c r="AX76" s="61">
        <f t="shared" si="16"/>
      </c>
      <c r="AY76" s="61">
        <f t="shared" si="16"/>
      </c>
      <c r="AZ76" s="61">
        <f t="shared" si="16"/>
      </c>
      <c r="BA76" s="61">
        <f t="shared" si="16"/>
      </c>
      <c r="BB76" s="61">
        <f t="shared" si="16"/>
      </c>
      <c r="BC76" s="61">
        <f t="shared" si="16"/>
      </c>
      <c r="BD76" s="61">
        <f t="shared" si="16"/>
      </c>
      <c r="BE76" s="61">
        <f t="shared" si="16"/>
      </c>
      <c r="BF76" s="61">
        <f t="shared" si="16"/>
      </c>
      <c r="BG76" s="61">
        <f t="shared" si="16"/>
      </c>
      <c r="BH76" s="61">
        <f t="shared" si="16"/>
      </c>
      <c r="BI76" s="61">
        <f t="shared" si="16"/>
      </c>
      <c r="BJ76" s="61">
        <f t="shared" si="16"/>
      </c>
      <c r="BK76" s="61">
        <f t="shared" si="16"/>
      </c>
      <c r="BL76" s="61">
        <f t="shared" si="16"/>
      </c>
      <c r="BM76" s="61">
        <f t="shared" si="16"/>
      </c>
      <c r="BN76" s="61">
        <f t="shared" si="16"/>
      </c>
      <c r="BO76" s="61">
        <f t="shared" si="15"/>
      </c>
      <c r="BP76" s="61">
        <f t="shared" si="15"/>
      </c>
      <c r="BQ76" s="61">
        <f t="shared" si="15"/>
      </c>
      <c r="BR76" s="61">
        <f t="shared" si="15"/>
      </c>
      <c r="BS76" s="61">
        <f t="shared" si="15"/>
      </c>
      <c r="BT76" s="61">
        <f t="shared" si="15"/>
      </c>
      <c r="BU76" s="61">
        <f t="shared" si="15"/>
      </c>
      <c r="BV76" s="61">
        <f t="shared" si="15"/>
      </c>
      <c r="BW76" s="61">
        <f t="shared" si="15"/>
      </c>
      <c r="BX76" s="61">
        <f t="shared" si="15"/>
      </c>
      <c r="BY76" s="61">
        <f t="shared" si="15"/>
      </c>
      <c r="BZ76" s="61">
        <f t="shared" si="15"/>
      </c>
      <c r="CA76" s="61">
        <f t="shared" si="15"/>
      </c>
      <c r="CB76" s="61">
        <f t="shared" si="15"/>
      </c>
      <c r="CC76" s="61">
        <f t="shared" si="15"/>
      </c>
      <c r="CD76" s="61">
        <f t="shared" si="15"/>
      </c>
      <c r="CE76" s="61">
        <f t="shared" si="15"/>
      </c>
      <c r="CF76" s="61">
        <f t="shared" si="15"/>
      </c>
      <c r="CG76" s="61">
        <f t="shared" si="15"/>
      </c>
      <c r="CH76" s="61">
        <f t="shared" si="15"/>
      </c>
      <c r="CI76" s="61">
        <f t="shared" si="15"/>
      </c>
      <c r="CJ76" s="61">
        <f t="shared" si="15"/>
      </c>
      <c r="CK76" s="61">
        <f t="shared" si="15"/>
      </c>
      <c r="CL76" s="61">
        <f t="shared" si="15"/>
      </c>
      <c r="CM76" s="61">
        <f t="shared" si="15"/>
      </c>
      <c r="CN76" s="61">
        <f t="shared" si="15"/>
      </c>
      <c r="CO76" s="61">
        <f t="shared" si="15"/>
      </c>
      <c r="CP76" s="61">
        <f t="shared" si="15"/>
      </c>
      <c r="CQ76" s="61">
        <f t="shared" si="15"/>
      </c>
      <c r="CR76" s="61">
        <f t="shared" si="15"/>
      </c>
      <c r="CS76" s="61">
        <f t="shared" si="15"/>
      </c>
    </row>
    <row r="77" spans="1:97" ht="12.75">
      <c r="A77" s="154">
        <v>30</v>
      </c>
      <c r="B77" s="61">
        <f t="shared" si="0"/>
      </c>
      <c r="C77" s="61">
        <f t="shared" si="16"/>
      </c>
      <c r="D77" s="61">
        <f t="shared" si="16"/>
      </c>
      <c r="E77" s="61">
        <f t="shared" si="16"/>
      </c>
      <c r="F77" s="61">
        <f t="shared" si="16"/>
      </c>
      <c r="G77" s="61">
        <f t="shared" si="16"/>
      </c>
      <c r="H77" s="61">
        <f t="shared" si="16"/>
      </c>
      <c r="I77" s="61">
        <f t="shared" si="16"/>
      </c>
      <c r="J77" s="61">
        <f t="shared" si="16"/>
      </c>
      <c r="K77" s="61">
        <f t="shared" si="16"/>
      </c>
      <c r="L77" s="61">
        <f t="shared" si="16"/>
      </c>
      <c r="M77" s="61">
        <f t="shared" si="16"/>
      </c>
      <c r="N77" s="61">
        <f t="shared" si="16"/>
      </c>
      <c r="O77" s="61">
        <f t="shared" si="16"/>
      </c>
      <c r="P77" s="61">
        <f t="shared" si="16"/>
      </c>
      <c r="Q77" s="61">
        <f t="shared" si="16"/>
      </c>
      <c r="R77" s="61">
        <f t="shared" si="16"/>
      </c>
      <c r="S77" s="61">
        <f t="shared" si="16"/>
      </c>
      <c r="T77" s="61">
        <f t="shared" si="16"/>
      </c>
      <c r="U77" s="61">
        <f t="shared" si="16"/>
      </c>
      <c r="V77" s="61">
        <f t="shared" si="16"/>
      </c>
      <c r="W77" s="61">
        <f t="shared" si="16"/>
      </c>
      <c r="X77" s="61">
        <f t="shared" si="16"/>
      </c>
      <c r="Y77" s="61">
        <f t="shared" si="16"/>
      </c>
      <c r="Z77" s="61">
        <f t="shared" si="16"/>
      </c>
      <c r="AA77" s="61">
        <f t="shared" si="16"/>
      </c>
      <c r="AB77" s="61">
        <f t="shared" si="16"/>
      </c>
      <c r="AC77" s="61">
        <f t="shared" si="16"/>
      </c>
      <c r="AD77" s="61">
        <f t="shared" si="16"/>
      </c>
      <c r="AE77" s="61">
        <f t="shared" si="16"/>
      </c>
      <c r="AF77" s="61">
        <f t="shared" si="16"/>
      </c>
      <c r="AG77" s="61">
        <f t="shared" si="16"/>
      </c>
      <c r="AH77" s="61">
        <f t="shared" si="16"/>
      </c>
      <c r="AI77" s="61">
        <f t="shared" si="16"/>
      </c>
      <c r="AJ77" s="61">
        <f t="shared" si="16"/>
      </c>
      <c r="AK77" s="61">
        <f t="shared" si="16"/>
      </c>
      <c r="AL77" s="61">
        <f t="shared" si="16"/>
      </c>
      <c r="AM77" s="61">
        <f t="shared" si="16"/>
      </c>
      <c r="AN77" s="61">
        <f t="shared" si="16"/>
      </c>
      <c r="AO77" s="61">
        <f t="shared" si="16"/>
      </c>
      <c r="AP77" s="61">
        <f t="shared" si="16"/>
      </c>
      <c r="AQ77" s="61">
        <f t="shared" si="16"/>
      </c>
      <c r="AR77" s="61">
        <f t="shared" si="16"/>
      </c>
      <c r="AS77" s="61">
        <f t="shared" si="16"/>
      </c>
      <c r="AT77" s="61">
        <f t="shared" si="16"/>
      </c>
      <c r="AU77" s="61">
        <f t="shared" si="16"/>
      </c>
      <c r="AV77" s="61">
        <f t="shared" si="16"/>
      </c>
      <c r="AW77" s="61">
        <f t="shared" si="16"/>
      </c>
      <c r="AX77" s="61">
        <f t="shared" si="16"/>
      </c>
      <c r="AY77" s="61">
        <f t="shared" si="16"/>
      </c>
      <c r="AZ77" s="61">
        <f t="shared" si="16"/>
      </c>
      <c r="BA77" s="61">
        <f t="shared" si="16"/>
      </c>
      <c r="BB77" s="61">
        <f t="shared" si="16"/>
      </c>
      <c r="BC77" s="61">
        <f t="shared" si="16"/>
      </c>
      <c r="BD77" s="61">
        <f t="shared" si="16"/>
      </c>
      <c r="BE77" s="61">
        <f t="shared" si="16"/>
      </c>
      <c r="BF77" s="61">
        <f t="shared" si="16"/>
      </c>
      <c r="BG77" s="61">
        <f t="shared" si="16"/>
      </c>
      <c r="BH77" s="61">
        <f t="shared" si="16"/>
      </c>
      <c r="BI77" s="61">
        <f t="shared" si="16"/>
      </c>
      <c r="BJ77" s="61">
        <f t="shared" si="16"/>
      </c>
      <c r="BK77" s="61">
        <f t="shared" si="16"/>
      </c>
      <c r="BL77" s="61">
        <f t="shared" si="16"/>
      </c>
      <c r="BM77" s="61">
        <f t="shared" si="16"/>
      </c>
      <c r="BN77" s="61">
        <f aca="true" t="shared" si="17" ref="BN77:CS80">(IF(ISERR(OR(LOG10(BN31),LOG10(BN32))),"",IF(AND(BN31&lt;=BN$46,BN32&gt;BN$46),($A31+(LOG10(BN$46)-LOG10(BN31))/(LOG10(BN32)-LOG10(BN31))),"")))</f>
      </c>
      <c r="BO77" s="61">
        <f t="shared" si="17"/>
      </c>
      <c r="BP77" s="61">
        <f t="shared" si="17"/>
      </c>
      <c r="BQ77" s="61">
        <f t="shared" si="17"/>
      </c>
      <c r="BR77" s="61">
        <f t="shared" si="17"/>
      </c>
      <c r="BS77" s="61">
        <f t="shared" si="17"/>
      </c>
      <c r="BT77" s="61">
        <f t="shared" si="17"/>
      </c>
      <c r="BU77" s="61">
        <f t="shared" si="17"/>
      </c>
      <c r="BV77" s="61">
        <f t="shared" si="17"/>
      </c>
      <c r="BW77" s="61">
        <f t="shared" si="17"/>
      </c>
      <c r="BX77" s="61">
        <f t="shared" si="17"/>
      </c>
      <c r="BY77" s="61">
        <f t="shared" si="17"/>
      </c>
      <c r="BZ77" s="61">
        <f t="shared" si="17"/>
      </c>
      <c r="CA77" s="61">
        <f t="shared" si="17"/>
      </c>
      <c r="CB77" s="61">
        <f t="shared" si="17"/>
      </c>
      <c r="CC77" s="61">
        <f t="shared" si="17"/>
      </c>
      <c r="CD77" s="61">
        <f t="shared" si="17"/>
      </c>
      <c r="CE77" s="61">
        <f t="shared" si="17"/>
      </c>
      <c r="CF77" s="61">
        <f t="shared" si="17"/>
      </c>
      <c r="CG77" s="61">
        <f t="shared" si="17"/>
      </c>
      <c r="CH77" s="61">
        <f t="shared" si="17"/>
      </c>
      <c r="CI77" s="61">
        <f t="shared" si="17"/>
      </c>
      <c r="CJ77" s="61">
        <f t="shared" si="17"/>
      </c>
      <c r="CK77" s="61">
        <f t="shared" si="17"/>
      </c>
      <c r="CL77" s="61">
        <f t="shared" si="17"/>
      </c>
      <c r="CM77" s="61">
        <f t="shared" si="17"/>
      </c>
      <c r="CN77" s="61">
        <f t="shared" si="17"/>
      </c>
      <c r="CO77" s="61">
        <f t="shared" si="17"/>
      </c>
      <c r="CP77" s="61">
        <f t="shared" si="17"/>
      </c>
      <c r="CQ77" s="61">
        <f t="shared" si="17"/>
      </c>
      <c r="CR77" s="61">
        <f t="shared" si="17"/>
      </c>
      <c r="CS77" s="61">
        <f t="shared" si="17"/>
      </c>
    </row>
    <row r="78" spans="1:97" ht="12.75">
      <c r="A78" s="154">
        <v>31</v>
      </c>
      <c r="B78" s="61">
        <f t="shared" si="0"/>
      </c>
      <c r="C78" s="61">
        <f aca="true" t="shared" si="18" ref="C78:BN81">(IF(ISERR(OR(LOG10(C32),LOG10(C33))),"",IF(AND(C32&lt;=C$46,C33&gt;C$46),($A32+(LOG10(C$46)-LOG10(C32))/(LOG10(C33)-LOG10(C32))),"")))</f>
      </c>
      <c r="D78" s="61">
        <f t="shared" si="18"/>
      </c>
      <c r="E78" s="61">
        <f t="shared" si="18"/>
      </c>
      <c r="F78" s="61">
        <f t="shared" si="18"/>
      </c>
      <c r="G78" s="61">
        <f t="shared" si="18"/>
      </c>
      <c r="H78" s="61">
        <f t="shared" si="18"/>
      </c>
      <c r="I78" s="61">
        <f t="shared" si="18"/>
      </c>
      <c r="J78" s="61">
        <f t="shared" si="18"/>
      </c>
      <c r="K78" s="61">
        <f t="shared" si="18"/>
      </c>
      <c r="L78" s="61">
        <f t="shared" si="18"/>
      </c>
      <c r="M78" s="61">
        <f t="shared" si="18"/>
      </c>
      <c r="N78" s="61">
        <f t="shared" si="18"/>
      </c>
      <c r="O78" s="61">
        <f t="shared" si="18"/>
      </c>
      <c r="P78" s="61">
        <f t="shared" si="18"/>
      </c>
      <c r="Q78" s="61">
        <f t="shared" si="18"/>
      </c>
      <c r="R78" s="61">
        <f t="shared" si="18"/>
      </c>
      <c r="S78" s="61">
        <f t="shared" si="18"/>
      </c>
      <c r="T78" s="61">
        <f t="shared" si="18"/>
      </c>
      <c r="U78" s="61">
        <f t="shared" si="18"/>
      </c>
      <c r="V78" s="61">
        <f t="shared" si="18"/>
      </c>
      <c r="W78" s="61">
        <f t="shared" si="18"/>
      </c>
      <c r="X78" s="61">
        <f t="shared" si="18"/>
      </c>
      <c r="Y78" s="61">
        <f t="shared" si="18"/>
      </c>
      <c r="Z78" s="61">
        <f t="shared" si="18"/>
      </c>
      <c r="AA78" s="61">
        <f t="shared" si="18"/>
      </c>
      <c r="AB78" s="61">
        <f t="shared" si="18"/>
      </c>
      <c r="AC78" s="61">
        <f t="shared" si="18"/>
      </c>
      <c r="AD78" s="61">
        <f t="shared" si="18"/>
      </c>
      <c r="AE78" s="61">
        <f t="shared" si="18"/>
      </c>
      <c r="AF78" s="61">
        <f t="shared" si="18"/>
      </c>
      <c r="AG78" s="61">
        <f t="shared" si="18"/>
      </c>
      <c r="AH78" s="61">
        <f t="shared" si="18"/>
      </c>
      <c r="AI78" s="61">
        <f t="shared" si="18"/>
      </c>
      <c r="AJ78" s="61">
        <f t="shared" si="18"/>
      </c>
      <c r="AK78" s="61">
        <f t="shared" si="18"/>
      </c>
      <c r="AL78" s="61">
        <f t="shared" si="18"/>
      </c>
      <c r="AM78" s="61">
        <f t="shared" si="18"/>
      </c>
      <c r="AN78" s="61">
        <f t="shared" si="18"/>
      </c>
      <c r="AO78" s="61">
        <f t="shared" si="18"/>
      </c>
      <c r="AP78" s="61">
        <f t="shared" si="18"/>
      </c>
      <c r="AQ78" s="61">
        <f t="shared" si="18"/>
      </c>
      <c r="AR78" s="61">
        <f t="shared" si="18"/>
      </c>
      <c r="AS78" s="61">
        <f t="shared" si="18"/>
      </c>
      <c r="AT78" s="61">
        <f t="shared" si="18"/>
      </c>
      <c r="AU78" s="61">
        <f t="shared" si="18"/>
      </c>
      <c r="AV78" s="61">
        <f t="shared" si="18"/>
      </c>
      <c r="AW78" s="61">
        <f t="shared" si="18"/>
      </c>
      <c r="AX78" s="61">
        <f t="shared" si="18"/>
      </c>
      <c r="AY78" s="61">
        <f t="shared" si="18"/>
      </c>
      <c r="AZ78" s="61">
        <f t="shared" si="18"/>
      </c>
      <c r="BA78" s="61">
        <f t="shared" si="18"/>
      </c>
      <c r="BB78" s="61">
        <f t="shared" si="18"/>
      </c>
      <c r="BC78" s="61">
        <f t="shared" si="18"/>
      </c>
      <c r="BD78" s="61">
        <f t="shared" si="18"/>
      </c>
      <c r="BE78" s="61">
        <f t="shared" si="18"/>
      </c>
      <c r="BF78" s="61">
        <f t="shared" si="18"/>
      </c>
      <c r="BG78" s="61">
        <f t="shared" si="18"/>
      </c>
      <c r="BH78" s="61">
        <f t="shared" si="18"/>
      </c>
      <c r="BI78" s="61">
        <f t="shared" si="18"/>
      </c>
      <c r="BJ78" s="61">
        <f t="shared" si="18"/>
      </c>
      <c r="BK78" s="61">
        <f t="shared" si="18"/>
      </c>
      <c r="BL78" s="61">
        <f t="shared" si="18"/>
      </c>
      <c r="BM78" s="61">
        <f t="shared" si="18"/>
      </c>
      <c r="BN78" s="61">
        <f t="shared" si="18"/>
      </c>
      <c r="BO78" s="61">
        <f t="shared" si="17"/>
      </c>
      <c r="BP78" s="61">
        <f t="shared" si="17"/>
      </c>
      <c r="BQ78" s="61">
        <f t="shared" si="17"/>
      </c>
      <c r="BR78" s="61">
        <f t="shared" si="17"/>
      </c>
      <c r="BS78" s="61">
        <f t="shared" si="17"/>
      </c>
      <c r="BT78" s="61">
        <f t="shared" si="17"/>
      </c>
      <c r="BU78" s="61">
        <f t="shared" si="17"/>
      </c>
      <c r="BV78" s="61">
        <f t="shared" si="17"/>
      </c>
      <c r="BW78" s="61">
        <f t="shared" si="17"/>
      </c>
      <c r="BX78" s="61">
        <f t="shared" si="17"/>
      </c>
      <c r="BY78" s="61">
        <f t="shared" si="17"/>
      </c>
      <c r="BZ78" s="61">
        <f t="shared" si="17"/>
      </c>
      <c r="CA78" s="61">
        <f t="shared" si="17"/>
      </c>
      <c r="CB78" s="61">
        <f t="shared" si="17"/>
      </c>
      <c r="CC78" s="61">
        <f t="shared" si="17"/>
      </c>
      <c r="CD78" s="61">
        <f t="shared" si="17"/>
      </c>
      <c r="CE78" s="61">
        <f t="shared" si="17"/>
      </c>
      <c r="CF78" s="61">
        <f t="shared" si="17"/>
      </c>
      <c r="CG78" s="61">
        <f t="shared" si="17"/>
      </c>
      <c r="CH78" s="61">
        <f t="shared" si="17"/>
      </c>
      <c r="CI78" s="61">
        <f t="shared" si="17"/>
      </c>
      <c r="CJ78" s="61">
        <f t="shared" si="17"/>
      </c>
      <c r="CK78" s="61">
        <f t="shared" si="17"/>
      </c>
      <c r="CL78" s="61">
        <f t="shared" si="17"/>
      </c>
      <c r="CM78" s="61">
        <f t="shared" si="17"/>
      </c>
      <c r="CN78" s="61">
        <f t="shared" si="17"/>
      </c>
      <c r="CO78" s="61">
        <f t="shared" si="17"/>
      </c>
      <c r="CP78" s="61">
        <f t="shared" si="17"/>
      </c>
      <c r="CQ78" s="61">
        <f t="shared" si="17"/>
      </c>
      <c r="CR78" s="61">
        <f t="shared" si="17"/>
      </c>
      <c r="CS78" s="61">
        <f t="shared" si="17"/>
      </c>
    </row>
    <row r="79" spans="1:97" ht="12.75">
      <c r="A79" s="154">
        <v>32</v>
      </c>
      <c r="B79" s="61">
        <f t="shared" si="0"/>
      </c>
      <c r="C79" s="61">
        <f t="shared" si="18"/>
      </c>
      <c r="D79" s="61">
        <f t="shared" si="18"/>
      </c>
      <c r="E79" s="61">
        <f t="shared" si="18"/>
      </c>
      <c r="F79" s="61">
        <f t="shared" si="18"/>
      </c>
      <c r="G79" s="61">
        <f t="shared" si="18"/>
      </c>
      <c r="H79" s="61">
        <f t="shared" si="18"/>
      </c>
      <c r="I79" s="61">
        <f t="shared" si="18"/>
      </c>
      <c r="J79" s="61">
        <f t="shared" si="18"/>
      </c>
      <c r="K79" s="61">
        <f t="shared" si="18"/>
      </c>
      <c r="L79" s="61">
        <f t="shared" si="18"/>
      </c>
      <c r="M79" s="61">
        <f t="shared" si="18"/>
      </c>
      <c r="N79" s="61">
        <f t="shared" si="18"/>
      </c>
      <c r="O79" s="61">
        <f t="shared" si="18"/>
      </c>
      <c r="P79" s="61">
        <f t="shared" si="18"/>
      </c>
      <c r="Q79" s="61">
        <f t="shared" si="18"/>
      </c>
      <c r="R79" s="61">
        <f t="shared" si="18"/>
      </c>
      <c r="S79" s="61">
        <f t="shared" si="18"/>
      </c>
      <c r="T79" s="61">
        <f t="shared" si="18"/>
      </c>
      <c r="U79" s="61">
        <f t="shared" si="18"/>
      </c>
      <c r="V79" s="61">
        <f t="shared" si="18"/>
      </c>
      <c r="W79" s="61">
        <f t="shared" si="18"/>
      </c>
      <c r="X79" s="61">
        <f t="shared" si="18"/>
      </c>
      <c r="Y79" s="61">
        <f t="shared" si="18"/>
      </c>
      <c r="Z79" s="61">
        <f t="shared" si="18"/>
      </c>
      <c r="AA79" s="61">
        <f t="shared" si="18"/>
      </c>
      <c r="AB79" s="61">
        <f t="shared" si="18"/>
      </c>
      <c r="AC79" s="61">
        <f t="shared" si="18"/>
      </c>
      <c r="AD79" s="61">
        <f t="shared" si="18"/>
      </c>
      <c r="AE79" s="61">
        <f t="shared" si="18"/>
      </c>
      <c r="AF79" s="61">
        <f t="shared" si="18"/>
      </c>
      <c r="AG79" s="61">
        <f t="shared" si="18"/>
      </c>
      <c r="AH79" s="61">
        <f t="shared" si="18"/>
      </c>
      <c r="AI79" s="61">
        <f t="shared" si="18"/>
      </c>
      <c r="AJ79" s="61">
        <f t="shared" si="18"/>
      </c>
      <c r="AK79" s="61">
        <f t="shared" si="18"/>
      </c>
      <c r="AL79" s="61">
        <f t="shared" si="18"/>
      </c>
      <c r="AM79" s="61">
        <f t="shared" si="18"/>
      </c>
      <c r="AN79" s="61">
        <f t="shared" si="18"/>
      </c>
      <c r="AO79" s="61">
        <f t="shared" si="18"/>
      </c>
      <c r="AP79" s="61">
        <f t="shared" si="18"/>
      </c>
      <c r="AQ79" s="61">
        <f t="shared" si="18"/>
      </c>
      <c r="AR79" s="61">
        <f t="shared" si="18"/>
      </c>
      <c r="AS79" s="61">
        <f t="shared" si="18"/>
      </c>
      <c r="AT79" s="61">
        <f t="shared" si="18"/>
      </c>
      <c r="AU79" s="61">
        <f t="shared" si="18"/>
      </c>
      <c r="AV79" s="61">
        <f t="shared" si="18"/>
      </c>
      <c r="AW79" s="61">
        <f t="shared" si="18"/>
      </c>
      <c r="AX79" s="61">
        <f t="shared" si="18"/>
      </c>
      <c r="AY79" s="61">
        <f t="shared" si="18"/>
      </c>
      <c r="AZ79" s="61">
        <f t="shared" si="18"/>
      </c>
      <c r="BA79" s="61">
        <f t="shared" si="18"/>
      </c>
      <c r="BB79" s="61">
        <f t="shared" si="18"/>
      </c>
      <c r="BC79" s="61">
        <f t="shared" si="18"/>
      </c>
      <c r="BD79" s="61">
        <f t="shared" si="18"/>
      </c>
      <c r="BE79" s="61">
        <f t="shared" si="18"/>
      </c>
      <c r="BF79" s="61">
        <f t="shared" si="18"/>
      </c>
      <c r="BG79" s="61">
        <f t="shared" si="18"/>
      </c>
      <c r="BH79" s="61">
        <f t="shared" si="18"/>
      </c>
      <c r="BI79" s="61">
        <f t="shared" si="18"/>
      </c>
      <c r="BJ79" s="61">
        <f t="shared" si="18"/>
      </c>
      <c r="BK79" s="61">
        <f t="shared" si="18"/>
      </c>
      <c r="BL79" s="61">
        <f t="shared" si="18"/>
      </c>
      <c r="BM79" s="61">
        <f t="shared" si="18"/>
      </c>
      <c r="BN79" s="61">
        <f t="shared" si="18"/>
      </c>
      <c r="BO79" s="61">
        <f t="shared" si="17"/>
      </c>
      <c r="BP79" s="61">
        <f t="shared" si="17"/>
      </c>
      <c r="BQ79" s="61">
        <f t="shared" si="17"/>
      </c>
      <c r="BR79" s="61">
        <f t="shared" si="17"/>
      </c>
      <c r="BS79" s="61">
        <f t="shared" si="17"/>
      </c>
      <c r="BT79" s="61">
        <f t="shared" si="17"/>
      </c>
      <c r="BU79" s="61">
        <f t="shared" si="17"/>
      </c>
      <c r="BV79" s="61">
        <f t="shared" si="17"/>
      </c>
      <c r="BW79" s="61">
        <f t="shared" si="17"/>
      </c>
      <c r="BX79" s="61">
        <f t="shared" si="17"/>
      </c>
      <c r="BY79" s="61">
        <f t="shared" si="17"/>
      </c>
      <c r="BZ79" s="61">
        <f t="shared" si="17"/>
      </c>
      <c r="CA79" s="61">
        <f t="shared" si="17"/>
      </c>
      <c r="CB79" s="61">
        <f t="shared" si="17"/>
      </c>
      <c r="CC79" s="61">
        <f t="shared" si="17"/>
      </c>
      <c r="CD79" s="61">
        <f t="shared" si="17"/>
      </c>
      <c r="CE79" s="61">
        <f t="shared" si="17"/>
      </c>
      <c r="CF79" s="61">
        <f t="shared" si="17"/>
      </c>
      <c r="CG79" s="61">
        <f t="shared" si="17"/>
      </c>
      <c r="CH79" s="61">
        <f t="shared" si="17"/>
      </c>
      <c r="CI79" s="61">
        <f t="shared" si="17"/>
      </c>
      <c r="CJ79" s="61">
        <f t="shared" si="17"/>
      </c>
      <c r="CK79" s="61">
        <f t="shared" si="17"/>
      </c>
      <c r="CL79" s="61">
        <f t="shared" si="17"/>
      </c>
      <c r="CM79" s="61">
        <f t="shared" si="17"/>
      </c>
      <c r="CN79" s="61">
        <f t="shared" si="17"/>
      </c>
      <c r="CO79" s="61">
        <f t="shared" si="17"/>
      </c>
      <c r="CP79" s="61">
        <f t="shared" si="17"/>
      </c>
      <c r="CQ79" s="61">
        <f t="shared" si="17"/>
      </c>
      <c r="CR79" s="61">
        <f t="shared" si="17"/>
      </c>
      <c r="CS79" s="61">
        <f t="shared" si="17"/>
      </c>
    </row>
    <row r="80" spans="1:97" ht="12.75">
      <c r="A80" s="154">
        <v>33</v>
      </c>
      <c r="B80" s="61">
        <f t="shared" si="0"/>
      </c>
      <c r="C80" s="61">
        <f t="shared" si="18"/>
      </c>
      <c r="D80" s="61">
        <f t="shared" si="18"/>
      </c>
      <c r="E80" s="61">
        <f t="shared" si="18"/>
      </c>
      <c r="F80" s="61">
        <f t="shared" si="18"/>
      </c>
      <c r="G80" s="61">
        <f t="shared" si="18"/>
      </c>
      <c r="H80" s="61">
        <f t="shared" si="18"/>
      </c>
      <c r="I80" s="61">
        <f t="shared" si="18"/>
      </c>
      <c r="J80" s="61">
        <f t="shared" si="18"/>
      </c>
      <c r="K80" s="61">
        <f t="shared" si="18"/>
      </c>
      <c r="L80" s="61">
        <f t="shared" si="18"/>
      </c>
      <c r="M80" s="61">
        <f t="shared" si="18"/>
      </c>
      <c r="N80" s="61">
        <f t="shared" si="18"/>
      </c>
      <c r="O80" s="61">
        <f t="shared" si="18"/>
      </c>
      <c r="P80" s="61">
        <f t="shared" si="18"/>
      </c>
      <c r="Q80" s="61">
        <f t="shared" si="18"/>
      </c>
      <c r="R80" s="61">
        <f t="shared" si="18"/>
      </c>
      <c r="S80" s="61">
        <f t="shared" si="18"/>
      </c>
      <c r="T80" s="61">
        <f t="shared" si="18"/>
      </c>
      <c r="U80" s="61">
        <f t="shared" si="18"/>
      </c>
      <c r="V80" s="61">
        <f t="shared" si="18"/>
      </c>
      <c r="W80" s="61">
        <f t="shared" si="18"/>
      </c>
      <c r="X80" s="61">
        <f t="shared" si="18"/>
      </c>
      <c r="Y80" s="61">
        <f t="shared" si="18"/>
      </c>
      <c r="Z80" s="61">
        <f t="shared" si="18"/>
      </c>
      <c r="AA80" s="61">
        <f t="shared" si="18"/>
      </c>
      <c r="AB80" s="61">
        <f t="shared" si="18"/>
      </c>
      <c r="AC80" s="61">
        <f t="shared" si="18"/>
      </c>
      <c r="AD80" s="61">
        <f t="shared" si="18"/>
      </c>
      <c r="AE80" s="61">
        <f t="shared" si="18"/>
      </c>
      <c r="AF80" s="61">
        <f t="shared" si="18"/>
      </c>
      <c r="AG80" s="61">
        <f t="shared" si="18"/>
      </c>
      <c r="AH80" s="61">
        <f t="shared" si="18"/>
      </c>
      <c r="AI80" s="61">
        <f t="shared" si="18"/>
      </c>
      <c r="AJ80" s="61">
        <f t="shared" si="18"/>
      </c>
      <c r="AK80" s="61">
        <f t="shared" si="18"/>
      </c>
      <c r="AL80" s="61">
        <f t="shared" si="18"/>
      </c>
      <c r="AM80" s="61">
        <f t="shared" si="18"/>
      </c>
      <c r="AN80" s="61">
        <f t="shared" si="18"/>
      </c>
      <c r="AO80" s="61">
        <f t="shared" si="18"/>
      </c>
      <c r="AP80" s="61">
        <f t="shared" si="18"/>
      </c>
      <c r="AQ80" s="61">
        <f t="shared" si="18"/>
      </c>
      <c r="AR80" s="61">
        <f t="shared" si="18"/>
      </c>
      <c r="AS80" s="61">
        <f t="shared" si="18"/>
      </c>
      <c r="AT80" s="61">
        <f t="shared" si="18"/>
      </c>
      <c r="AU80" s="61">
        <f t="shared" si="18"/>
      </c>
      <c r="AV80" s="61">
        <f t="shared" si="18"/>
      </c>
      <c r="AW80" s="61">
        <f t="shared" si="18"/>
      </c>
      <c r="AX80" s="61">
        <f t="shared" si="18"/>
      </c>
      <c r="AY80" s="61">
        <f t="shared" si="18"/>
      </c>
      <c r="AZ80" s="61">
        <f t="shared" si="18"/>
      </c>
      <c r="BA80" s="61">
        <f t="shared" si="18"/>
      </c>
      <c r="BB80" s="61">
        <f t="shared" si="18"/>
      </c>
      <c r="BC80" s="61">
        <f t="shared" si="18"/>
      </c>
      <c r="BD80" s="61">
        <f t="shared" si="18"/>
      </c>
      <c r="BE80" s="61">
        <f t="shared" si="18"/>
      </c>
      <c r="BF80" s="61">
        <f t="shared" si="18"/>
      </c>
      <c r="BG80" s="61">
        <f t="shared" si="18"/>
      </c>
      <c r="BH80" s="61">
        <f t="shared" si="18"/>
      </c>
      <c r="BI80" s="61">
        <f t="shared" si="18"/>
      </c>
      <c r="BJ80" s="61">
        <f t="shared" si="18"/>
      </c>
      <c r="BK80" s="61">
        <f t="shared" si="18"/>
      </c>
      <c r="BL80" s="61">
        <f t="shared" si="18"/>
      </c>
      <c r="BM80" s="61">
        <f t="shared" si="18"/>
      </c>
      <c r="BN80" s="61">
        <f t="shared" si="18"/>
      </c>
      <c r="BO80" s="61">
        <f t="shared" si="17"/>
      </c>
      <c r="BP80" s="61">
        <f t="shared" si="17"/>
      </c>
      <c r="BQ80" s="61">
        <f t="shared" si="17"/>
      </c>
      <c r="BR80" s="61">
        <f t="shared" si="17"/>
      </c>
      <c r="BS80" s="61">
        <f t="shared" si="17"/>
      </c>
      <c r="BT80" s="61">
        <f t="shared" si="17"/>
      </c>
      <c r="BU80" s="61">
        <f t="shared" si="17"/>
      </c>
      <c r="BV80" s="61">
        <f t="shared" si="17"/>
      </c>
      <c r="BW80" s="61">
        <f t="shared" si="17"/>
      </c>
      <c r="BX80" s="61">
        <f t="shared" si="17"/>
      </c>
      <c r="BY80" s="61">
        <f t="shared" si="17"/>
      </c>
      <c r="BZ80" s="61">
        <f t="shared" si="17"/>
      </c>
      <c r="CA80" s="61">
        <f t="shared" si="17"/>
      </c>
      <c r="CB80" s="61">
        <f t="shared" si="17"/>
      </c>
      <c r="CC80" s="61">
        <f t="shared" si="17"/>
      </c>
      <c r="CD80" s="61">
        <f t="shared" si="17"/>
      </c>
      <c r="CE80" s="61">
        <f t="shared" si="17"/>
      </c>
      <c r="CF80" s="61">
        <f t="shared" si="17"/>
      </c>
      <c r="CG80" s="61">
        <f t="shared" si="17"/>
      </c>
      <c r="CH80" s="61">
        <f t="shared" si="17"/>
      </c>
      <c r="CI80" s="61">
        <f t="shared" si="17"/>
      </c>
      <c r="CJ80" s="61">
        <f t="shared" si="17"/>
      </c>
      <c r="CK80" s="61">
        <f t="shared" si="17"/>
      </c>
      <c r="CL80" s="61">
        <f t="shared" si="17"/>
      </c>
      <c r="CM80" s="61">
        <f t="shared" si="17"/>
      </c>
      <c r="CN80" s="61">
        <f t="shared" si="17"/>
      </c>
      <c r="CO80" s="61">
        <f t="shared" si="17"/>
      </c>
      <c r="CP80" s="61">
        <f t="shared" si="17"/>
      </c>
      <c r="CQ80" s="61">
        <f t="shared" si="17"/>
      </c>
      <c r="CR80" s="61">
        <f t="shared" si="17"/>
      </c>
      <c r="CS80" s="61">
        <f t="shared" si="17"/>
      </c>
    </row>
    <row r="81" spans="1:97" ht="12.75">
      <c r="A81" s="154">
        <v>34</v>
      </c>
      <c r="B81" s="61">
        <f t="shared" si="0"/>
      </c>
      <c r="C81" s="61">
        <f t="shared" si="18"/>
      </c>
      <c r="D81" s="61">
        <f t="shared" si="18"/>
      </c>
      <c r="E81" s="61">
        <f t="shared" si="18"/>
      </c>
      <c r="F81" s="61">
        <f t="shared" si="18"/>
      </c>
      <c r="G81" s="61">
        <f t="shared" si="18"/>
      </c>
      <c r="H81" s="61">
        <f t="shared" si="18"/>
      </c>
      <c r="I81" s="61">
        <f t="shared" si="18"/>
      </c>
      <c r="J81" s="61">
        <f t="shared" si="18"/>
      </c>
      <c r="K81" s="61">
        <f t="shared" si="18"/>
      </c>
      <c r="L81" s="61">
        <f t="shared" si="18"/>
      </c>
      <c r="M81" s="61">
        <f t="shared" si="18"/>
      </c>
      <c r="N81" s="61">
        <f t="shared" si="18"/>
      </c>
      <c r="O81" s="61">
        <f t="shared" si="18"/>
      </c>
      <c r="P81" s="61">
        <f t="shared" si="18"/>
      </c>
      <c r="Q81" s="61">
        <f t="shared" si="18"/>
      </c>
      <c r="R81" s="61">
        <f t="shared" si="18"/>
      </c>
      <c r="S81" s="61">
        <f t="shared" si="18"/>
      </c>
      <c r="T81" s="61">
        <f t="shared" si="18"/>
      </c>
      <c r="U81" s="61">
        <f t="shared" si="18"/>
      </c>
      <c r="V81" s="61">
        <f t="shared" si="18"/>
      </c>
      <c r="W81" s="61">
        <f t="shared" si="18"/>
      </c>
      <c r="X81" s="61">
        <f t="shared" si="18"/>
      </c>
      <c r="Y81" s="61">
        <f t="shared" si="18"/>
      </c>
      <c r="Z81" s="61">
        <f t="shared" si="18"/>
      </c>
      <c r="AA81" s="61">
        <f t="shared" si="18"/>
      </c>
      <c r="AB81" s="61">
        <f t="shared" si="18"/>
      </c>
      <c r="AC81" s="61">
        <f t="shared" si="18"/>
      </c>
      <c r="AD81" s="61">
        <f t="shared" si="18"/>
      </c>
      <c r="AE81" s="61">
        <f t="shared" si="18"/>
      </c>
      <c r="AF81" s="61">
        <f t="shared" si="18"/>
      </c>
      <c r="AG81" s="61">
        <f t="shared" si="18"/>
      </c>
      <c r="AH81" s="61">
        <f t="shared" si="18"/>
      </c>
      <c r="AI81" s="61">
        <f t="shared" si="18"/>
      </c>
      <c r="AJ81" s="61">
        <f t="shared" si="18"/>
      </c>
      <c r="AK81" s="61">
        <f t="shared" si="18"/>
      </c>
      <c r="AL81" s="61">
        <f t="shared" si="18"/>
      </c>
      <c r="AM81" s="61">
        <f t="shared" si="18"/>
      </c>
      <c r="AN81" s="61">
        <f t="shared" si="18"/>
      </c>
      <c r="AO81" s="61">
        <f t="shared" si="18"/>
      </c>
      <c r="AP81" s="61">
        <f t="shared" si="18"/>
      </c>
      <c r="AQ81" s="61">
        <f t="shared" si="18"/>
      </c>
      <c r="AR81" s="61">
        <f t="shared" si="18"/>
      </c>
      <c r="AS81" s="61">
        <f t="shared" si="18"/>
      </c>
      <c r="AT81" s="61">
        <f t="shared" si="18"/>
      </c>
      <c r="AU81" s="61">
        <f t="shared" si="18"/>
      </c>
      <c r="AV81" s="61">
        <f t="shared" si="18"/>
      </c>
      <c r="AW81" s="61">
        <f t="shared" si="18"/>
      </c>
      <c r="AX81" s="61">
        <f t="shared" si="18"/>
      </c>
      <c r="AY81" s="61">
        <f t="shared" si="18"/>
      </c>
      <c r="AZ81" s="61">
        <f t="shared" si="18"/>
      </c>
      <c r="BA81" s="61">
        <f t="shared" si="18"/>
      </c>
      <c r="BB81" s="61">
        <f t="shared" si="18"/>
      </c>
      <c r="BC81" s="61">
        <f t="shared" si="18"/>
      </c>
      <c r="BD81" s="61">
        <f t="shared" si="18"/>
      </c>
      <c r="BE81" s="61">
        <f t="shared" si="18"/>
      </c>
      <c r="BF81" s="61">
        <f t="shared" si="18"/>
      </c>
      <c r="BG81" s="61">
        <f t="shared" si="18"/>
      </c>
      <c r="BH81" s="61">
        <f t="shared" si="18"/>
      </c>
      <c r="BI81" s="61">
        <f t="shared" si="18"/>
      </c>
      <c r="BJ81" s="61">
        <f t="shared" si="18"/>
      </c>
      <c r="BK81" s="61">
        <f t="shared" si="18"/>
      </c>
      <c r="BL81" s="61">
        <f t="shared" si="18"/>
      </c>
      <c r="BM81" s="61">
        <f t="shared" si="18"/>
      </c>
      <c r="BN81" s="61">
        <f aca="true" t="shared" si="19" ref="BN81:CS84">(IF(ISERR(OR(LOG10(BN35),LOG10(BN36))),"",IF(AND(BN35&lt;=BN$46,BN36&gt;BN$46),($A35+(LOG10(BN$46)-LOG10(BN35))/(LOG10(BN36)-LOG10(BN35))),"")))</f>
      </c>
      <c r="BO81" s="61">
        <f t="shared" si="19"/>
      </c>
      <c r="BP81" s="61">
        <f t="shared" si="19"/>
      </c>
      <c r="BQ81" s="61">
        <f t="shared" si="19"/>
      </c>
      <c r="BR81" s="61">
        <f t="shared" si="19"/>
      </c>
      <c r="BS81" s="61">
        <f t="shared" si="19"/>
      </c>
      <c r="BT81" s="61">
        <f t="shared" si="19"/>
      </c>
      <c r="BU81" s="61">
        <f t="shared" si="19"/>
      </c>
      <c r="BV81" s="61">
        <f t="shared" si="19"/>
      </c>
      <c r="BW81" s="61">
        <f t="shared" si="19"/>
      </c>
      <c r="BX81" s="61">
        <f t="shared" si="19"/>
      </c>
      <c r="BY81" s="61">
        <f t="shared" si="19"/>
      </c>
      <c r="BZ81" s="61">
        <f t="shared" si="19"/>
      </c>
      <c r="CA81" s="61">
        <f t="shared" si="19"/>
      </c>
      <c r="CB81" s="61">
        <f t="shared" si="19"/>
      </c>
      <c r="CC81" s="61">
        <f t="shared" si="19"/>
      </c>
      <c r="CD81" s="61">
        <f t="shared" si="19"/>
      </c>
      <c r="CE81" s="61">
        <f t="shared" si="19"/>
      </c>
      <c r="CF81" s="61">
        <f t="shared" si="19"/>
      </c>
      <c r="CG81" s="61">
        <f t="shared" si="19"/>
      </c>
      <c r="CH81" s="61">
        <f t="shared" si="19"/>
      </c>
      <c r="CI81" s="61">
        <f t="shared" si="19"/>
      </c>
      <c r="CJ81" s="61">
        <f t="shared" si="19"/>
      </c>
      <c r="CK81" s="61">
        <f t="shared" si="19"/>
      </c>
      <c r="CL81" s="61">
        <f t="shared" si="19"/>
      </c>
      <c r="CM81" s="61">
        <f t="shared" si="19"/>
      </c>
      <c r="CN81" s="61">
        <f t="shared" si="19"/>
      </c>
      <c r="CO81" s="61">
        <f t="shared" si="19"/>
      </c>
      <c r="CP81" s="61">
        <f t="shared" si="19"/>
      </c>
      <c r="CQ81" s="61">
        <f t="shared" si="19"/>
      </c>
      <c r="CR81" s="61">
        <f t="shared" si="19"/>
      </c>
      <c r="CS81" s="61">
        <f t="shared" si="19"/>
      </c>
    </row>
    <row r="82" spans="1:97" ht="12.75">
      <c r="A82" s="154">
        <v>35</v>
      </c>
      <c r="B82" s="61">
        <f t="shared" si="0"/>
      </c>
      <c r="C82" s="61">
        <f aca="true" t="shared" si="20" ref="C82:BN85">(IF(ISERR(OR(LOG10(C36),LOG10(C37))),"",IF(AND(C36&lt;=C$46,C37&gt;C$46),($A36+(LOG10(C$46)-LOG10(C36))/(LOG10(C37)-LOG10(C36))),"")))</f>
      </c>
      <c r="D82" s="61">
        <f t="shared" si="20"/>
      </c>
      <c r="E82" s="61">
        <f t="shared" si="20"/>
      </c>
      <c r="F82" s="61">
        <f t="shared" si="20"/>
      </c>
      <c r="G82" s="61">
        <f t="shared" si="20"/>
      </c>
      <c r="H82" s="61">
        <f t="shared" si="20"/>
      </c>
      <c r="I82" s="61">
        <f t="shared" si="20"/>
      </c>
      <c r="J82" s="61">
        <f t="shared" si="20"/>
      </c>
      <c r="K82" s="61">
        <f t="shared" si="20"/>
      </c>
      <c r="L82" s="61">
        <f t="shared" si="20"/>
      </c>
      <c r="M82" s="61">
        <f t="shared" si="20"/>
      </c>
      <c r="N82" s="61">
        <f t="shared" si="20"/>
      </c>
      <c r="O82" s="61">
        <f t="shared" si="20"/>
      </c>
      <c r="P82" s="61">
        <f t="shared" si="20"/>
      </c>
      <c r="Q82" s="61">
        <f t="shared" si="20"/>
      </c>
      <c r="R82" s="61">
        <f t="shared" si="20"/>
      </c>
      <c r="S82" s="61">
        <f t="shared" si="20"/>
      </c>
      <c r="T82" s="61">
        <f t="shared" si="20"/>
      </c>
      <c r="U82" s="61">
        <f t="shared" si="20"/>
      </c>
      <c r="V82" s="61">
        <f t="shared" si="20"/>
      </c>
      <c r="W82" s="61">
        <f t="shared" si="20"/>
      </c>
      <c r="X82" s="61">
        <f t="shared" si="20"/>
      </c>
      <c r="Y82" s="61">
        <f t="shared" si="20"/>
      </c>
      <c r="Z82" s="61">
        <f t="shared" si="20"/>
      </c>
      <c r="AA82" s="61">
        <f t="shared" si="20"/>
      </c>
      <c r="AB82" s="61">
        <f t="shared" si="20"/>
      </c>
      <c r="AC82" s="61">
        <f t="shared" si="20"/>
      </c>
      <c r="AD82" s="61">
        <f t="shared" si="20"/>
      </c>
      <c r="AE82" s="61">
        <f t="shared" si="20"/>
      </c>
      <c r="AF82" s="61">
        <f t="shared" si="20"/>
      </c>
      <c r="AG82" s="61">
        <f t="shared" si="20"/>
      </c>
      <c r="AH82" s="61">
        <f t="shared" si="20"/>
      </c>
      <c r="AI82" s="61">
        <f t="shared" si="20"/>
      </c>
      <c r="AJ82" s="61">
        <f t="shared" si="20"/>
      </c>
      <c r="AK82" s="61">
        <f t="shared" si="20"/>
      </c>
      <c r="AL82" s="61">
        <f t="shared" si="20"/>
      </c>
      <c r="AM82" s="61">
        <f t="shared" si="20"/>
      </c>
      <c r="AN82" s="61">
        <f t="shared" si="20"/>
      </c>
      <c r="AO82" s="61">
        <f t="shared" si="20"/>
      </c>
      <c r="AP82" s="61">
        <f t="shared" si="20"/>
      </c>
      <c r="AQ82" s="61">
        <f t="shared" si="20"/>
      </c>
      <c r="AR82" s="61">
        <f t="shared" si="20"/>
      </c>
      <c r="AS82" s="61">
        <f t="shared" si="20"/>
      </c>
      <c r="AT82" s="61">
        <f t="shared" si="20"/>
      </c>
      <c r="AU82" s="61">
        <f t="shared" si="20"/>
      </c>
      <c r="AV82" s="61">
        <f t="shared" si="20"/>
      </c>
      <c r="AW82" s="61">
        <f t="shared" si="20"/>
      </c>
      <c r="AX82" s="61">
        <f t="shared" si="20"/>
      </c>
      <c r="AY82" s="61">
        <f t="shared" si="20"/>
      </c>
      <c r="AZ82" s="61">
        <f t="shared" si="20"/>
      </c>
      <c r="BA82" s="61">
        <f t="shared" si="20"/>
      </c>
      <c r="BB82" s="61">
        <f t="shared" si="20"/>
      </c>
      <c r="BC82" s="61">
        <f t="shared" si="20"/>
      </c>
      <c r="BD82" s="61">
        <f t="shared" si="20"/>
      </c>
      <c r="BE82" s="61">
        <f t="shared" si="20"/>
      </c>
      <c r="BF82" s="61">
        <f t="shared" si="20"/>
      </c>
      <c r="BG82" s="61">
        <f t="shared" si="20"/>
      </c>
      <c r="BH82" s="61">
        <f t="shared" si="20"/>
      </c>
      <c r="BI82" s="61">
        <f t="shared" si="20"/>
      </c>
      <c r="BJ82" s="61">
        <f t="shared" si="20"/>
      </c>
      <c r="BK82" s="61">
        <f t="shared" si="20"/>
      </c>
      <c r="BL82" s="61">
        <f t="shared" si="20"/>
      </c>
      <c r="BM82" s="61">
        <f t="shared" si="20"/>
      </c>
      <c r="BN82" s="61">
        <f t="shared" si="20"/>
      </c>
      <c r="BO82" s="61">
        <f t="shared" si="19"/>
      </c>
      <c r="BP82" s="61">
        <f t="shared" si="19"/>
      </c>
      <c r="BQ82" s="61">
        <f t="shared" si="19"/>
      </c>
      <c r="BR82" s="61">
        <f t="shared" si="19"/>
      </c>
      <c r="BS82" s="61">
        <f t="shared" si="19"/>
      </c>
      <c r="BT82" s="61">
        <f t="shared" si="19"/>
      </c>
      <c r="BU82" s="61">
        <f t="shared" si="19"/>
      </c>
      <c r="BV82" s="61">
        <f t="shared" si="19"/>
      </c>
      <c r="BW82" s="61">
        <f t="shared" si="19"/>
      </c>
      <c r="BX82" s="61">
        <f t="shared" si="19"/>
      </c>
      <c r="BY82" s="61">
        <f t="shared" si="19"/>
      </c>
      <c r="BZ82" s="61">
        <f t="shared" si="19"/>
      </c>
      <c r="CA82" s="61">
        <f t="shared" si="19"/>
      </c>
      <c r="CB82" s="61">
        <f t="shared" si="19"/>
      </c>
      <c r="CC82" s="61">
        <f t="shared" si="19"/>
      </c>
      <c r="CD82" s="61">
        <f t="shared" si="19"/>
      </c>
      <c r="CE82" s="61">
        <f t="shared" si="19"/>
      </c>
      <c r="CF82" s="61">
        <f t="shared" si="19"/>
      </c>
      <c r="CG82" s="61">
        <f t="shared" si="19"/>
      </c>
      <c r="CH82" s="61">
        <f t="shared" si="19"/>
      </c>
      <c r="CI82" s="61">
        <f t="shared" si="19"/>
      </c>
      <c r="CJ82" s="61">
        <f t="shared" si="19"/>
      </c>
      <c r="CK82" s="61">
        <f t="shared" si="19"/>
      </c>
      <c r="CL82" s="61">
        <f t="shared" si="19"/>
      </c>
      <c r="CM82" s="61">
        <f t="shared" si="19"/>
      </c>
      <c r="CN82" s="61">
        <f t="shared" si="19"/>
      </c>
      <c r="CO82" s="61">
        <f t="shared" si="19"/>
      </c>
      <c r="CP82" s="61">
        <f t="shared" si="19"/>
      </c>
      <c r="CQ82" s="61">
        <f t="shared" si="19"/>
      </c>
      <c r="CR82" s="61">
        <f t="shared" si="19"/>
      </c>
      <c r="CS82" s="61">
        <f t="shared" si="19"/>
      </c>
    </row>
    <row r="83" spans="1:97" ht="12.75">
      <c r="A83" s="154">
        <v>36</v>
      </c>
      <c r="B83" s="61">
        <f t="shared" si="0"/>
      </c>
      <c r="C83" s="61">
        <f t="shared" si="20"/>
      </c>
      <c r="D83" s="61">
        <f t="shared" si="20"/>
      </c>
      <c r="E83" s="61">
        <f t="shared" si="20"/>
      </c>
      <c r="F83" s="61">
        <f t="shared" si="20"/>
      </c>
      <c r="G83" s="61">
        <f t="shared" si="20"/>
      </c>
      <c r="H83" s="61">
        <f t="shared" si="20"/>
      </c>
      <c r="I83" s="61">
        <f t="shared" si="20"/>
      </c>
      <c r="J83" s="61">
        <f t="shared" si="20"/>
      </c>
      <c r="K83" s="61">
        <f t="shared" si="20"/>
      </c>
      <c r="L83" s="61">
        <f t="shared" si="20"/>
      </c>
      <c r="M83" s="61">
        <f t="shared" si="20"/>
      </c>
      <c r="N83" s="61">
        <f t="shared" si="20"/>
      </c>
      <c r="O83" s="61">
        <f t="shared" si="20"/>
      </c>
      <c r="P83" s="61">
        <f t="shared" si="20"/>
      </c>
      <c r="Q83" s="61">
        <f t="shared" si="20"/>
      </c>
      <c r="R83" s="61">
        <f t="shared" si="20"/>
      </c>
      <c r="S83" s="61">
        <f t="shared" si="20"/>
      </c>
      <c r="T83" s="61">
        <f t="shared" si="20"/>
      </c>
      <c r="U83" s="61">
        <f t="shared" si="20"/>
      </c>
      <c r="V83" s="61">
        <f t="shared" si="20"/>
      </c>
      <c r="W83" s="61">
        <f t="shared" si="20"/>
      </c>
      <c r="X83" s="61">
        <f t="shared" si="20"/>
      </c>
      <c r="Y83" s="61">
        <f t="shared" si="20"/>
      </c>
      <c r="Z83" s="61">
        <f t="shared" si="20"/>
      </c>
      <c r="AA83" s="61">
        <f t="shared" si="20"/>
      </c>
      <c r="AB83" s="61">
        <f t="shared" si="20"/>
      </c>
      <c r="AC83" s="61">
        <f t="shared" si="20"/>
      </c>
      <c r="AD83" s="61">
        <f t="shared" si="20"/>
      </c>
      <c r="AE83" s="61">
        <f t="shared" si="20"/>
      </c>
      <c r="AF83" s="61">
        <f t="shared" si="20"/>
      </c>
      <c r="AG83" s="61">
        <f t="shared" si="20"/>
      </c>
      <c r="AH83" s="61">
        <f t="shared" si="20"/>
      </c>
      <c r="AI83" s="61">
        <f t="shared" si="20"/>
      </c>
      <c r="AJ83" s="61">
        <f t="shared" si="20"/>
      </c>
      <c r="AK83" s="61">
        <f t="shared" si="20"/>
      </c>
      <c r="AL83" s="61">
        <f t="shared" si="20"/>
      </c>
      <c r="AM83" s="61">
        <f t="shared" si="20"/>
      </c>
      <c r="AN83" s="61">
        <f t="shared" si="20"/>
      </c>
      <c r="AO83" s="61">
        <f t="shared" si="20"/>
      </c>
      <c r="AP83" s="61">
        <f t="shared" si="20"/>
      </c>
      <c r="AQ83" s="61">
        <f t="shared" si="20"/>
      </c>
      <c r="AR83" s="61">
        <f t="shared" si="20"/>
      </c>
      <c r="AS83" s="61">
        <f t="shared" si="20"/>
      </c>
      <c r="AT83" s="61">
        <f t="shared" si="20"/>
      </c>
      <c r="AU83" s="61">
        <f t="shared" si="20"/>
      </c>
      <c r="AV83" s="61">
        <f t="shared" si="20"/>
      </c>
      <c r="AW83" s="61">
        <f t="shared" si="20"/>
      </c>
      <c r="AX83" s="61">
        <f t="shared" si="20"/>
      </c>
      <c r="AY83" s="61">
        <f t="shared" si="20"/>
      </c>
      <c r="AZ83" s="61">
        <f t="shared" si="20"/>
      </c>
      <c r="BA83" s="61">
        <f t="shared" si="20"/>
      </c>
      <c r="BB83" s="61">
        <f t="shared" si="20"/>
      </c>
      <c r="BC83" s="61">
        <f t="shared" si="20"/>
      </c>
      <c r="BD83" s="61">
        <f t="shared" si="20"/>
      </c>
      <c r="BE83" s="61">
        <f t="shared" si="20"/>
      </c>
      <c r="BF83" s="61">
        <f t="shared" si="20"/>
      </c>
      <c r="BG83" s="61">
        <f t="shared" si="20"/>
      </c>
      <c r="BH83" s="61">
        <f t="shared" si="20"/>
      </c>
      <c r="BI83" s="61">
        <f t="shared" si="20"/>
      </c>
      <c r="BJ83" s="61">
        <f t="shared" si="20"/>
      </c>
      <c r="BK83" s="61">
        <f t="shared" si="20"/>
      </c>
      <c r="BL83" s="61">
        <f t="shared" si="20"/>
      </c>
      <c r="BM83" s="61">
        <f t="shared" si="20"/>
      </c>
      <c r="BN83" s="61">
        <f t="shared" si="20"/>
      </c>
      <c r="BO83" s="61">
        <f t="shared" si="19"/>
      </c>
      <c r="BP83" s="61">
        <f t="shared" si="19"/>
      </c>
      <c r="BQ83" s="61">
        <f t="shared" si="19"/>
      </c>
      <c r="BR83" s="61">
        <f t="shared" si="19"/>
      </c>
      <c r="BS83" s="61">
        <f t="shared" si="19"/>
      </c>
      <c r="BT83" s="61">
        <f t="shared" si="19"/>
      </c>
      <c r="BU83" s="61">
        <f t="shared" si="19"/>
      </c>
      <c r="BV83" s="61">
        <f t="shared" si="19"/>
      </c>
      <c r="BW83" s="61">
        <f t="shared" si="19"/>
      </c>
      <c r="BX83" s="61">
        <f t="shared" si="19"/>
      </c>
      <c r="BY83" s="61">
        <f t="shared" si="19"/>
      </c>
      <c r="BZ83" s="61">
        <f t="shared" si="19"/>
      </c>
      <c r="CA83" s="61">
        <f t="shared" si="19"/>
      </c>
      <c r="CB83" s="61">
        <f t="shared" si="19"/>
      </c>
      <c r="CC83" s="61">
        <f t="shared" si="19"/>
      </c>
      <c r="CD83" s="61">
        <f t="shared" si="19"/>
      </c>
      <c r="CE83" s="61">
        <f t="shared" si="19"/>
      </c>
      <c r="CF83" s="61">
        <f t="shared" si="19"/>
      </c>
      <c r="CG83" s="61">
        <f t="shared" si="19"/>
      </c>
      <c r="CH83" s="61">
        <f t="shared" si="19"/>
      </c>
      <c r="CI83" s="61">
        <f t="shared" si="19"/>
      </c>
      <c r="CJ83" s="61">
        <f t="shared" si="19"/>
      </c>
      <c r="CK83" s="61">
        <f t="shared" si="19"/>
      </c>
      <c r="CL83" s="61">
        <f t="shared" si="19"/>
      </c>
      <c r="CM83" s="61">
        <f t="shared" si="19"/>
      </c>
      <c r="CN83" s="61">
        <f t="shared" si="19"/>
      </c>
      <c r="CO83" s="61">
        <f t="shared" si="19"/>
      </c>
      <c r="CP83" s="61">
        <f t="shared" si="19"/>
      </c>
      <c r="CQ83" s="61">
        <f t="shared" si="19"/>
      </c>
      <c r="CR83" s="61">
        <f t="shared" si="19"/>
      </c>
      <c r="CS83" s="61">
        <f t="shared" si="19"/>
      </c>
    </row>
    <row r="84" spans="1:97" ht="12.75">
      <c r="A84" s="154">
        <v>37</v>
      </c>
      <c r="B84" s="61">
        <f t="shared" si="0"/>
      </c>
      <c r="C84" s="61">
        <f t="shared" si="20"/>
      </c>
      <c r="D84" s="61">
        <f t="shared" si="20"/>
      </c>
      <c r="E84" s="61">
        <f t="shared" si="20"/>
      </c>
      <c r="F84" s="61">
        <f t="shared" si="20"/>
      </c>
      <c r="G84" s="61">
        <f t="shared" si="20"/>
      </c>
      <c r="H84" s="61">
        <f t="shared" si="20"/>
      </c>
      <c r="I84" s="61">
        <f t="shared" si="20"/>
      </c>
      <c r="J84" s="61">
        <f t="shared" si="20"/>
      </c>
      <c r="K84" s="61">
        <f t="shared" si="20"/>
      </c>
      <c r="L84" s="61">
        <f t="shared" si="20"/>
      </c>
      <c r="M84" s="61">
        <f t="shared" si="20"/>
      </c>
      <c r="N84" s="61">
        <f t="shared" si="20"/>
      </c>
      <c r="O84" s="61">
        <f t="shared" si="20"/>
      </c>
      <c r="P84" s="61">
        <f t="shared" si="20"/>
      </c>
      <c r="Q84" s="61">
        <f t="shared" si="20"/>
      </c>
      <c r="R84" s="61">
        <f t="shared" si="20"/>
      </c>
      <c r="S84" s="61">
        <f t="shared" si="20"/>
      </c>
      <c r="T84" s="61">
        <f t="shared" si="20"/>
      </c>
      <c r="U84" s="61">
        <f t="shared" si="20"/>
      </c>
      <c r="V84" s="61">
        <f t="shared" si="20"/>
      </c>
      <c r="W84" s="61">
        <f t="shared" si="20"/>
      </c>
      <c r="X84" s="61">
        <f t="shared" si="20"/>
      </c>
      <c r="Y84" s="61">
        <f t="shared" si="20"/>
      </c>
      <c r="Z84" s="61">
        <f t="shared" si="20"/>
      </c>
      <c r="AA84" s="61">
        <f t="shared" si="20"/>
      </c>
      <c r="AB84" s="61">
        <f t="shared" si="20"/>
      </c>
      <c r="AC84" s="61">
        <f t="shared" si="20"/>
      </c>
      <c r="AD84" s="61">
        <f t="shared" si="20"/>
      </c>
      <c r="AE84" s="61">
        <f t="shared" si="20"/>
      </c>
      <c r="AF84" s="61">
        <f t="shared" si="20"/>
      </c>
      <c r="AG84" s="61">
        <f t="shared" si="20"/>
      </c>
      <c r="AH84" s="61">
        <f t="shared" si="20"/>
      </c>
      <c r="AI84" s="61">
        <f t="shared" si="20"/>
      </c>
      <c r="AJ84" s="61">
        <f t="shared" si="20"/>
      </c>
      <c r="AK84" s="61">
        <f t="shared" si="20"/>
      </c>
      <c r="AL84" s="61">
        <f t="shared" si="20"/>
      </c>
      <c r="AM84" s="61">
        <f t="shared" si="20"/>
      </c>
      <c r="AN84" s="61">
        <f t="shared" si="20"/>
      </c>
      <c r="AO84" s="61">
        <f t="shared" si="20"/>
      </c>
      <c r="AP84" s="61">
        <f t="shared" si="20"/>
      </c>
      <c r="AQ84" s="61">
        <f t="shared" si="20"/>
      </c>
      <c r="AR84" s="61">
        <f t="shared" si="20"/>
      </c>
      <c r="AS84" s="61">
        <f t="shared" si="20"/>
      </c>
      <c r="AT84" s="61">
        <f t="shared" si="20"/>
      </c>
      <c r="AU84" s="61">
        <f t="shared" si="20"/>
      </c>
      <c r="AV84" s="61">
        <f t="shared" si="20"/>
      </c>
      <c r="AW84" s="61">
        <f t="shared" si="20"/>
      </c>
      <c r="AX84" s="61">
        <f t="shared" si="20"/>
      </c>
      <c r="AY84" s="61">
        <f t="shared" si="20"/>
      </c>
      <c r="AZ84" s="61">
        <f t="shared" si="20"/>
      </c>
      <c r="BA84" s="61">
        <f t="shared" si="20"/>
      </c>
      <c r="BB84" s="61">
        <f t="shared" si="20"/>
      </c>
      <c r="BC84" s="61">
        <f t="shared" si="20"/>
      </c>
      <c r="BD84" s="61">
        <f t="shared" si="20"/>
      </c>
      <c r="BE84" s="61">
        <f t="shared" si="20"/>
      </c>
      <c r="BF84" s="61">
        <f t="shared" si="20"/>
      </c>
      <c r="BG84" s="61">
        <f t="shared" si="20"/>
      </c>
      <c r="BH84" s="61">
        <f t="shared" si="20"/>
      </c>
      <c r="BI84" s="61">
        <f t="shared" si="20"/>
      </c>
      <c r="BJ84" s="61">
        <f t="shared" si="20"/>
      </c>
      <c r="BK84" s="61">
        <f t="shared" si="20"/>
      </c>
      <c r="BL84" s="61">
        <f t="shared" si="20"/>
      </c>
      <c r="BM84" s="61">
        <f t="shared" si="20"/>
      </c>
      <c r="BN84" s="61">
        <f t="shared" si="20"/>
      </c>
      <c r="BO84" s="61">
        <f t="shared" si="19"/>
      </c>
      <c r="BP84" s="61">
        <f t="shared" si="19"/>
      </c>
      <c r="BQ84" s="61">
        <f t="shared" si="19"/>
      </c>
      <c r="BR84" s="61">
        <f t="shared" si="19"/>
      </c>
      <c r="BS84" s="61">
        <f t="shared" si="19"/>
      </c>
      <c r="BT84" s="61">
        <f t="shared" si="19"/>
      </c>
      <c r="BU84" s="61">
        <f t="shared" si="19"/>
      </c>
      <c r="BV84" s="61">
        <f t="shared" si="19"/>
      </c>
      <c r="BW84" s="61">
        <f t="shared" si="19"/>
      </c>
      <c r="BX84" s="61">
        <f t="shared" si="19"/>
      </c>
      <c r="BY84" s="61">
        <f t="shared" si="19"/>
      </c>
      <c r="BZ84" s="61">
        <f t="shared" si="19"/>
      </c>
      <c r="CA84" s="61">
        <f t="shared" si="19"/>
      </c>
      <c r="CB84" s="61">
        <f t="shared" si="19"/>
      </c>
      <c r="CC84" s="61">
        <f t="shared" si="19"/>
      </c>
      <c r="CD84" s="61">
        <f t="shared" si="19"/>
      </c>
      <c r="CE84" s="61">
        <f t="shared" si="19"/>
      </c>
      <c r="CF84" s="61">
        <f t="shared" si="19"/>
      </c>
      <c r="CG84" s="61">
        <f t="shared" si="19"/>
      </c>
      <c r="CH84" s="61">
        <f t="shared" si="19"/>
      </c>
      <c r="CI84" s="61">
        <f t="shared" si="19"/>
      </c>
      <c r="CJ84" s="61">
        <f t="shared" si="19"/>
      </c>
      <c r="CK84" s="61">
        <f t="shared" si="19"/>
      </c>
      <c r="CL84" s="61">
        <f t="shared" si="19"/>
      </c>
      <c r="CM84" s="61">
        <f t="shared" si="19"/>
      </c>
      <c r="CN84" s="61">
        <f t="shared" si="19"/>
      </c>
      <c r="CO84" s="61">
        <f t="shared" si="19"/>
      </c>
      <c r="CP84" s="61">
        <f t="shared" si="19"/>
      </c>
      <c r="CQ84" s="61">
        <f t="shared" si="19"/>
      </c>
      <c r="CR84" s="61">
        <f t="shared" si="19"/>
      </c>
      <c r="CS84" s="61">
        <f t="shared" si="19"/>
      </c>
    </row>
    <row r="85" spans="1:97" ht="12.75">
      <c r="A85" s="154">
        <v>38</v>
      </c>
      <c r="B85" s="61">
        <f t="shared" si="0"/>
      </c>
      <c r="C85" s="61">
        <f t="shared" si="20"/>
      </c>
      <c r="D85" s="61">
        <f t="shared" si="20"/>
      </c>
      <c r="E85" s="61">
        <f t="shared" si="20"/>
      </c>
      <c r="F85" s="61">
        <f t="shared" si="20"/>
      </c>
      <c r="G85" s="61">
        <f t="shared" si="20"/>
      </c>
      <c r="H85" s="61">
        <f t="shared" si="20"/>
      </c>
      <c r="I85" s="61">
        <f t="shared" si="20"/>
      </c>
      <c r="J85" s="61">
        <f t="shared" si="20"/>
      </c>
      <c r="K85" s="61">
        <f t="shared" si="20"/>
      </c>
      <c r="L85" s="61">
        <f t="shared" si="20"/>
      </c>
      <c r="M85" s="61">
        <f t="shared" si="20"/>
      </c>
      <c r="N85" s="61">
        <f t="shared" si="20"/>
      </c>
      <c r="O85" s="61">
        <f t="shared" si="20"/>
      </c>
      <c r="P85" s="61">
        <f t="shared" si="20"/>
      </c>
      <c r="Q85" s="61">
        <f t="shared" si="20"/>
      </c>
      <c r="R85" s="61">
        <f t="shared" si="20"/>
      </c>
      <c r="S85" s="61">
        <f t="shared" si="20"/>
      </c>
      <c r="T85" s="61">
        <f t="shared" si="20"/>
      </c>
      <c r="U85" s="61">
        <f t="shared" si="20"/>
      </c>
      <c r="V85" s="61">
        <f t="shared" si="20"/>
      </c>
      <c r="W85" s="61">
        <f t="shared" si="20"/>
      </c>
      <c r="X85" s="61">
        <f t="shared" si="20"/>
      </c>
      <c r="Y85" s="61">
        <f t="shared" si="20"/>
      </c>
      <c r="Z85" s="61">
        <f t="shared" si="20"/>
      </c>
      <c r="AA85" s="61">
        <f t="shared" si="20"/>
      </c>
      <c r="AB85" s="61">
        <f t="shared" si="20"/>
      </c>
      <c r="AC85" s="61">
        <f t="shared" si="20"/>
      </c>
      <c r="AD85" s="61">
        <f t="shared" si="20"/>
      </c>
      <c r="AE85" s="61">
        <f t="shared" si="20"/>
      </c>
      <c r="AF85" s="61">
        <f t="shared" si="20"/>
      </c>
      <c r="AG85" s="61">
        <f t="shared" si="20"/>
      </c>
      <c r="AH85" s="61">
        <f t="shared" si="20"/>
      </c>
      <c r="AI85" s="61">
        <f t="shared" si="20"/>
      </c>
      <c r="AJ85" s="61">
        <f t="shared" si="20"/>
      </c>
      <c r="AK85" s="61">
        <f t="shared" si="20"/>
      </c>
      <c r="AL85" s="61">
        <f t="shared" si="20"/>
      </c>
      <c r="AM85" s="61">
        <f t="shared" si="20"/>
      </c>
      <c r="AN85" s="61">
        <f t="shared" si="20"/>
      </c>
      <c r="AO85" s="61">
        <f t="shared" si="20"/>
      </c>
      <c r="AP85" s="61">
        <f t="shared" si="20"/>
      </c>
      <c r="AQ85" s="61">
        <f t="shared" si="20"/>
      </c>
      <c r="AR85" s="61">
        <f t="shared" si="20"/>
      </c>
      <c r="AS85" s="61">
        <f t="shared" si="20"/>
      </c>
      <c r="AT85" s="61">
        <f t="shared" si="20"/>
      </c>
      <c r="AU85" s="61">
        <f t="shared" si="20"/>
      </c>
      <c r="AV85" s="61">
        <f t="shared" si="20"/>
      </c>
      <c r="AW85" s="61">
        <f t="shared" si="20"/>
      </c>
      <c r="AX85" s="61">
        <f t="shared" si="20"/>
      </c>
      <c r="AY85" s="61">
        <f t="shared" si="20"/>
      </c>
      <c r="AZ85" s="61">
        <f t="shared" si="20"/>
      </c>
      <c r="BA85" s="61">
        <f t="shared" si="20"/>
      </c>
      <c r="BB85" s="61">
        <f t="shared" si="20"/>
      </c>
      <c r="BC85" s="61">
        <f t="shared" si="20"/>
      </c>
      <c r="BD85" s="61">
        <f t="shared" si="20"/>
      </c>
      <c r="BE85" s="61">
        <f t="shared" si="20"/>
      </c>
      <c r="BF85" s="61">
        <f t="shared" si="20"/>
      </c>
      <c r="BG85" s="61">
        <f t="shared" si="20"/>
      </c>
      <c r="BH85" s="61">
        <f t="shared" si="20"/>
      </c>
      <c r="BI85" s="61">
        <f t="shared" si="20"/>
      </c>
      <c r="BJ85" s="61">
        <f t="shared" si="20"/>
      </c>
      <c r="BK85" s="61">
        <f t="shared" si="20"/>
      </c>
      <c r="BL85" s="61">
        <f t="shared" si="20"/>
      </c>
      <c r="BM85" s="61">
        <f t="shared" si="20"/>
      </c>
      <c r="BN85" s="61">
        <f aca="true" t="shared" si="21" ref="BN85:CS87">(IF(ISERR(OR(LOG10(BN39),LOG10(BN40))),"",IF(AND(BN39&lt;=BN$46,BN40&gt;BN$46),($A39+(LOG10(BN$46)-LOG10(BN39))/(LOG10(BN40)-LOG10(BN39))),"")))</f>
      </c>
      <c r="BO85" s="61">
        <f t="shared" si="21"/>
      </c>
      <c r="BP85" s="61">
        <f t="shared" si="21"/>
      </c>
      <c r="BQ85" s="61">
        <f t="shared" si="21"/>
      </c>
      <c r="BR85" s="61">
        <f t="shared" si="21"/>
      </c>
      <c r="BS85" s="61">
        <f t="shared" si="21"/>
      </c>
      <c r="BT85" s="61">
        <f t="shared" si="21"/>
      </c>
      <c r="BU85" s="61">
        <f t="shared" si="21"/>
      </c>
      <c r="BV85" s="61">
        <f t="shared" si="21"/>
      </c>
      <c r="BW85" s="61">
        <f t="shared" si="21"/>
      </c>
      <c r="BX85" s="61">
        <f t="shared" si="21"/>
      </c>
      <c r="BY85" s="61">
        <f t="shared" si="21"/>
      </c>
      <c r="BZ85" s="61">
        <f t="shared" si="21"/>
      </c>
      <c r="CA85" s="61">
        <f t="shared" si="21"/>
      </c>
      <c r="CB85" s="61">
        <f t="shared" si="21"/>
      </c>
      <c r="CC85" s="61">
        <f t="shared" si="21"/>
      </c>
      <c r="CD85" s="61">
        <f t="shared" si="21"/>
      </c>
      <c r="CE85" s="61">
        <f t="shared" si="21"/>
      </c>
      <c r="CF85" s="61">
        <f t="shared" si="21"/>
      </c>
      <c r="CG85" s="61">
        <f t="shared" si="21"/>
      </c>
      <c r="CH85" s="61">
        <f t="shared" si="21"/>
      </c>
      <c r="CI85" s="61">
        <f t="shared" si="21"/>
      </c>
      <c r="CJ85" s="61">
        <f t="shared" si="21"/>
      </c>
      <c r="CK85" s="61">
        <f t="shared" si="21"/>
      </c>
      <c r="CL85" s="61">
        <f t="shared" si="21"/>
      </c>
      <c r="CM85" s="61">
        <f t="shared" si="21"/>
      </c>
      <c r="CN85" s="61">
        <f t="shared" si="21"/>
      </c>
      <c r="CO85" s="61">
        <f t="shared" si="21"/>
      </c>
      <c r="CP85" s="61">
        <f t="shared" si="21"/>
      </c>
      <c r="CQ85" s="61">
        <f t="shared" si="21"/>
      </c>
      <c r="CR85" s="61">
        <f t="shared" si="21"/>
      </c>
      <c r="CS85" s="61">
        <f t="shared" si="21"/>
      </c>
    </row>
    <row r="86" spans="1:97" ht="12.75">
      <c r="A86" s="154">
        <v>39</v>
      </c>
      <c r="B86" s="61">
        <f t="shared" si="0"/>
      </c>
      <c r="C86" s="61">
        <f aca="true" t="shared" si="22" ref="C86:BN87">(IF(ISERR(OR(LOG10(C40),LOG10(C41))),"",IF(AND(C40&lt;=C$46,C41&gt;C$46),($A40+(LOG10(C$46)-LOG10(C40))/(LOG10(C41)-LOG10(C40))),"")))</f>
      </c>
      <c r="D86" s="61">
        <f t="shared" si="22"/>
      </c>
      <c r="E86" s="61">
        <f t="shared" si="22"/>
      </c>
      <c r="F86" s="61">
        <f t="shared" si="22"/>
      </c>
      <c r="G86" s="61">
        <f t="shared" si="22"/>
      </c>
      <c r="H86" s="61">
        <f t="shared" si="22"/>
      </c>
      <c r="I86" s="61">
        <f t="shared" si="22"/>
      </c>
      <c r="J86" s="61">
        <f t="shared" si="22"/>
      </c>
      <c r="K86" s="61">
        <f t="shared" si="22"/>
      </c>
      <c r="L86" s="61">
        <f t="shared" si="22"/>
      </c>
      <c r="M86" s="61">
        <f t="shared" si="22"/>
      </c>
      <c r="N86" s="61">
        <f t="shared" si="22"/>
      </c>
      <c r="O86" s="61">
        <f t="shared" si="22"/>
      </c>
      <c r="P86" s="61">
        <f t="shared" si="22"/>
      </c>
      <c r="Q86" s="61">
        <f t="shared" si="22"/>
      </c>
      <c r="R86" s="61">
        <f t="shared" si="22"/>
      </c>
      <c r="S86" s="61">
        <f t="shared" si="22"/>
      </c>
      <c r="T86" s="61">
        <f t="shared" si="22"/>
      </c>
      <c r="U86" s="61">
        <f t="shared" si="22"/>
      </c>
      <c r="V86" s="61">
        <f t="shared" si="22"/>
      </c>
      <c r="W86" s="61">
        <f t="shared" si="22"/>
      </c>
      <c r="X86" s="61">
        <f t="shared" si="22"/>
      </c>
      <c r="Y86" s="61">
        <f t="shared" si="22"/>
      </c>
      <c r="Z86" s="61">
        <f t="shared" si="22"/>
      </c>
      <c r="AA86" s="61">
        <f t="shared" si="22"/>
      </c>
      <c r="AB86" s="61">
        <f t="shared" si="22"/>
      </c>
      <c r="AC86" s="61">
        <f t="shared" si="22"/>
      </c>
      <c r="AD86" s="61">
        <f t="shared" si="22"/>
      </c>
      <c r="AE86" s="61">
        <f t="shared" si="22"/>
      </c>
      <c r="AF86" s="61">
        <f t="shared" si="22"/>
      </c>
      <c r="AG86" s="61">
        <f t="shared" si="22"/>
      </c>
      <c r="AH86" s="61">
        <f t="shared" si="22"/>
      </c>
      <c r="AI86" s="61">
        <f t="shared" si="22"/>
      </c>
      <c r="AJ86" s="61">
        <f t="shared" si="22"/>
      </c>
      <c r="AK86" s="61">
        <f t="shared" si="22"/>
      </c>
      <c r="AL86" s="61">
        <f t="shared" si="22"/>
      </c>
      <c r="AM86" s="61">
        <f t="shared" si="22"/>
      </c>
      <c r="AN86" s="61">
        <f t="shared" si="22"/>
      </c>
      <c r="AO86" s="61">
        <f t="shared" si="22"/>
      </c>
      <c r="AP86" s="61">
        <f t="shared" si="22"/>
      </c>
      <c r="AQ86" s="61">
        <f t="shared" si="22"/>
      </c>
      <c r="AR86" s="61">
        <f t="shared" si="22"/>
      </c>
      <c r="AS86" s="61">
        <f t="shared" si="22"/>
      </c>
      <c r="AT86" s="61">
        <f t="shared" si="22"/>
      </c>
      <c r="AU86" s="61">
        <f t="shared" si="22"/>
      </c>
      <c r="AV86" s="61">
        <f t="shared" si="22"/>
      </c>
      <c r="AW86" s="61">
        <f t="shared" si="22"/>
      </c>
      <c r="AX86" s="61">
        <f t="shared" si="22"/>
      </c>
      <c r="AY86" s="61">
        <f t="shared" si="22"/>
      </c>
      <c r="AZ86" s="61">
        <f t="shared" si="22"/>
      </c>
      <c r="BA86" s="61">
        <f t="shared" si="22"/>
      </c>
      <c r="BB86" s="61">
        <f t="shared" si="22"/>
      </c>
      <c r="BC86" s="61">
        <f t="shared" si="22"/>
      </c>
      <c r="BD86" s="61">
        <f t="shared" si="22"/>
      </c>
      <c r="BE86" s="61">
        <f t="shared" si="22"/>
      </c>
      <c r="BF86" s="61">
        <f t="shared" si="22"/>
      </c>
      <c r="BG86" s="61">
        <f t="shared" si="22"/>
      </c>
      <c r="BH86" s="61">
        <f t="shared" si="22"/>
      </c>
      <c r="BI86" s="61">
        <f t="shared" si="22"/>
      </c>
      <c r="BJ86" s="61">
        <f t="shared" si="22"/>
      </c>
      <c r="BK86" s="61">
        <f t="shared" si="22"/>
      </c>
      <c r="BL86" s="61">
        <f t="shared" si="22"/>
      </c>
      <c r="BM86" s="61">
        <f t="shared" si="22"/>
      </c>
      <c r="BN86" s="61">
        <f t="shared" si="22"/>
      </c>
      <c r="BO86" s="61">
        <f t="shared" si="21"/>
      </c>
      <c r="BP86" s="61">
        <f t="shared" si="21"/>
      </c>
      <c r="BQ86" s="61">
        <f t="shared" si="21"/>
      </c>
      <c r="BR86" s="61">
        <f t="shared" si="21"/>
      </c>
      <c r="BS86" s="61">
        <f t="shared" si="21"/>
      </c>
      <c r="BT86" s="61">
        <f t="shared" si="21"/>
      </c>
      <c r="BU86" s="61">
        <f t="shared" si="21"/>
      </c>
      <c r="BV86" s="61">
        <f t="shared" si="21"/>
      </c>
      <c r="BW86" s="61">
        <f t="shared" si="21"/>
      </c>
      <c r="BX86" s="61">
        <f t="shared" si="21"/>
      </c>
      <c r="BY86" s="61">
        <f t="shared" si="21"/>
      </c>
      <c r="BZ86" s="61">
        <f t="shared" si="21"/>
      </c>
      <c r="CA86" s="61">
        <f t="shared" si="21"/>
      </c>
      <c r="CB86" s="61">
        <f t="shared" si="21"/>
      </c>
      <c r="CC86" s="61">
        <f t="shared" si="21"/>
      </c>
      <c r="CD86" s="61">
        <f t="shared" si="21"/>
      </c>
      <c r="CE86" s="61">
        <f t="shared" si="21"/>
      </c>
      <c r="CF86" s="61">
        <f t="shared" si="21"/>
      </c>
      <c r="CG86" s="61">
        <f t="shared" si="21"/>
      </c>
      <c r="CH86" s="61">
        <f t="shared" si="21"/>
      </c>
      <c r="CI86" s="61">
        <f t="shared" si="21"/>
      </c>
      <c r="CJ86" s="61">
        <f t="shared" si="21"/>
      </c>
      <c r="CK86" s="61">
        <f t="shared" si="21"/>
      </c>
      <c r="CL86" s="61">
        <f t="shared" si="21"/>
      </c>
      <c r="CM86" s="61">
        <f t="shared" si="21"/>
      </c>
      <c r="CN86" s="61">
        <f t="shared" si="21"/>
      </c>
      <c r="CO86" s="61">
        <f t="shared" si="21"/>
      </c>
      <c r="CP86" s="61">
        <f t="shared" si="21"/>
      </c>
      <c r="CQ86" s="61">
        <f t="shared" si="21"/>
      </c>
      <c r="CR86" s="61">
        <f t="shared" si="21"/>
      </c>
      <c r="CS86" s="61">
        <f t="shared" si="21"/>
      </c>
    </row>
    <row r="87" spans="1:97" ht="12.75">
      <c r="A87" s="154">
        <v>40</v>
      </c>
      <c r="B87" s="61">
        <f t="shared" si="0"/>
      </c>
      <c r="C87" s="61">
        <f t="shared" si="22"/>
      </c>
      <c r="D87" s="61">
        <f t="shared" si="22"/>
      </c>
      <c r="E87" s="61">
        <f t="shared" si="22"/>
      </c>
      <c r="F87" s="61">
        <f t="shared" si="22"/>
      </c>
      <c r="G87" s="61">
        <f t="shared" si="22"/>
      </c>
      <c r="H87" s="61">
        <f t="shared" si="22"/>
      </c>
      <c r="I87" s="61">
        <f t="shared" si="22"/>
      </c>
      <c r="J87" s="61">
        <f t="shared" si="22"/>
      </c>
      <c r="K87" s="61">
        <f t="shared" si="22"/>
      </c>
      <c r="L87" s="61">
        <f t="shared" si="22"/>
      </c>
      <c r="M87" s="61">
        <f t="shared" si="22"/>
      </c>
      <c r="N87" s="61">
        <f t="shared" si="22"/>
      </c>
      <c r="O87" s="61">
        <f t="shared" si="22"/>
      </c>
      <c r="P87" s="61">
        <f t="shared" si="22"/>
      </c>
      <c r="Q87" s="61">
        <f t="shared" si="22"/>
      </c>
      <c r="R87" s="61">
        <f t="shared" si="22"/>
      </c>
      <c r="S87" s="61">
        <f t="shared" si="22"/>
      </c>
      <c r="T87" s="61">
        <f t="shared" si="22"/>
      </c>
      <c r="U87" s="61">
        <f t="shared" si="22"/>
      </c>
      <c r="V87" s="61">
        <f t="shared" si="22"/>
      </c>
      <c r="W87" s="61">
        <f t="shared" si="22"/>
      </c>
      <c r="X87" s="61">
        <f t="shared" si="22"/>
      </c>
      <c r="Y87" s="61">
        <f t="shared" si="22"/>
      </c>
      <c r="Z87" s="61">
        <f t="shared" si="22"/>
      </c>
      <c r="AA87" s="61">
        <f t="shared" si="22"/>
      </c>
      <c r="AB87" s="61">
        <f t="shared" si="22"/>
      </c>
      <c r="AC87" s="61">
        <f t="shared" si="22"/>
      </c>
      <c r="AD87" s="61">
        <f t="shared" si="22"/>
      </c>
      <c r="AE87" s="61">
        <f t="shared" si="22"/>
      </c>
      <c r="AF87" s="61">
        <f t="shared" si="22"/>
      </c>
      <c r="AG87" s="61">
        <f t="shared" si="22"/>
      </c>
      <c r="AH87" s="61">
        <f t="shared" si="22"/>
      </c>
      <c r="AI87" s="61">
        <f t="shared" si="22"/>
      </c>
      <c r="AJ87" s="61">
        <f t="shared" si="22"/>
      </c>
      <c r="AK87" s="61">
        <f t="shared" si="22"/>
      </c>
      <c r="AL87" s="61">
        <f t="shared" si="22"/>
      </c>
      <c r="AM87" s="61">
        <f t="shared" si="22"/>
      </c>
      <c r="AN87" s="61">
        <f t="shared" si="22"/>
      </c>
      <c r="AO87" s="61">
        <f t="shared" si="22"/>
      </c>
      <c r="AP87" s="61">
        <f t="shared" si="22"/>
      </c>
      <c r="AQ87" s="61">
        <f t="shared" si="22"/>
      </c>
      <c r="AR87" s="61">
        <f t="shared" si="22"/>
      </c>
      <c r="AS87" s="61">
        <f t="shared" si="22"/>
      </c>
      <c r="AT87" s="61">
        <f t="shared" si="22"/>
      </c>
      <c r="AU87" s="61">
        <f t="shared" si="22"/>
      </c>
      <c r="AV87" s="61">
        <f t="shared" si="22"/>
      </c>
      <c r="AW87" s="61">
        <f t="shared" si="22"/>
      </c>
      <c r="AX87" s="61">
        <f t="shared" si="22"/>
      </c>
      <c r="AY87" s="61">
        <f t="shared" si="22"/>
      </c>
      <c r="AZ87" s="61">
        <f t="shared" si="22"/>
      </c>
      <c r="BA87" s="61">
        <f t="shared" si="22"/>
      </c>
      <c r="BB87" s="61">
        <f t="shared" si="22"/>
      </c>
      <c r="BC87" s="61">
        <f t="shared" si="22"/>
      </c>
      <c r="BD87" s="61">
        <f t="shared" si="22"/>
      </c>
      <c r="BE87" s="61">
        <f t="shared" si="22"/>
      </c>
      <c r="BF87" s="61">
        <f t="shared" si="22"/>
      </c>
      <c r="BG87" s="61">
        <f t="shared" si="22"/>
      </c>
      <c r="BH87" s="61">
        <f t="shared" si="22"/>
      </c>
      <c r="BI87" s="61">
        <f t="shared" si="22"/>
      </c>
      <c r="BJ87" s="61">
        <f t="shared" si="22"/>
      </c>
      <c r="BK87" s="61">
        <f t="shared" si="22"/>
      </c>
      <c r="BL87" s="61">
        <f t="shared" si="22"/>
      </c>
      <c r="BM87" s="61">
        <f t="shared" si="22"/>
      </c>
      <c r="BN87" s="61">
        <f t="shared" si="22"/>
      </c>
      <c r="BO87" s="61">
        <f t="shared" si="21"/>
      </c>
      <c r="BP87" s="61">
        <f t="shared" si="21"/>
      </c>
      <c r="BQ87" s="61">
        <f t="shared" si="21"/>
      </c>
      <c r="BR87" s="61">
        <f t="shared" si="21"/>
      </c>
      <c r="BS87" s="61">
        <f t="shared" si="21"/>
      </c>
      <c r="BT87" s="61">
        <f t="shared" si="21"/>
      </c>
      <c r="BU87" s="61">
        <f t="shared" si="21"/>
      </c>
      <c r="BV87" s="61">
        <f t="shared" si="21"/>
      </c>
      <c r="BW87" s="61">
        <f t="shared" si="21"/>
      </c>
      <c r="BX87" s="61">
        <f t="shared" si="21"/>
      </c>
      <c r="BY87" s="61">
        <f t="shared" si="21"/>
      </c>
      <c r="BZ87" s="61">
        <f t="shared" si="21"/>
      </c>
      <c r="CA87" s="61">
        <f t="shared" si="21"/>
      </c>
      <c r="CB87" s="61">
        <f t="shared" si="21"/>
      </c>
      <c r="CC87" s="61">
        <f t="shared" si="21"/>
      </c>
      <c r="CD87" s="61">
        <f t="shared" si="21"/>
      </c>
      <c r="CE87" s="61">
        <f t="shared" si="21"/>
      </c>
      <c r="CF87" s="61">
        <f t="shared" si="21"/>
      </c>
      <c r="CG87" s="61">
        <f t="shared" si="21"/>
      </c>
      <c r="CH87" s="61">
        <f t="shared" si="21"/>
      </c>
      <c r="CI87" s="61">
        <f t="shared" si="21"/>
      </c>
      <c r="CJ87" s="61">
        <f t="shared" si="21"/>
      </c>
      <c r="CK87" s="61">
        <f t="shared" si="21"/>
      </c>
      <c r="CL87" s="61">
        <f t="shared" si="21"/>
      </c>
      <c r="CM87" s="61">
        <f t="shared" si="21"/>
      </c>
      <c r="CN87" s="61">
        <f t="shared" si="21"/>
      </c>
      <c r="CO87" s="61">
        <f t="shared" si="21"/>
      </c>
      <c r="CP87" s="61">
        <f t="shared" si="21"/>
      </c>
      <c r="CQ87" s="61">
        <f t="shared" si="21"/>
      </c>
      <c r="CR87" s="61">
        <f t="shared" si="21"/>
      </c>
      <c r="CS87" s="61">
        <f t="shared" si="21"/>
      </c>
    </row>
    <row r="89" spans="1:97" s="162" customFormat="1" ht="12.75">
      <c r="A89" s="161" t="s">
        <v>131</v>
      </c>
      <c r="B89" s="162">
        <f>MAX(B48:B87)</f>
        <v>0</v>
      </c>
      <c r="C89" s="162">
        <f aca="true" t="shared" si="23" ref="C89:BN89">MAX(C48:C87)</f>
        <v>0</v>
      </c>
      <c r="D89" s="162">
        <f t="shared" si="23"/>
        <v>0</v>
      </c>
      <c r="E89" s="162">
        <f t="shared" si="23"/>
        <v>0</v>
      </c>
      <c r="F89" s="162">
        <f t="shared" si="23"/>
        <v>0</v>
      </c>
      <c r="G89" s="162">
        <f t="shared" si="23"/>
        <v>0</v>
      </c>
      <c r="H89" s="162">
        <f t="shared" si="23"/>
        <v>0</v>
      </c>
      <c r="I89" s="162">
        <f t="shared" si="23"/>
        <v>0</v>
      </c>
      <c r="J89" s="162">
        <f t="shared" si="23"/>
        <v>0</v>
      </c>
      <c r="K89" s="162">
        <f t="shared" si="23"/>
        <v>0</v>
      </c>
      <c r="L89" s="162">
        <f t="shared" si="23"/>
        <v>0</v>
      </c>
      <c r="M89" s="162">
        <f t="shared" si="23"/>
        <v>0</v>
      </c>
      <c r="N89" s="162">
        <f t="shared" si="23"/>
        <v>0</v>
      </c>
      <c r="O89" s="162">
        <f t="shared" si="23"/>
        <v>0</v>
      </c>
      <c r="P89" s="162">
        <f t="shared" si="23"/>
        <v>0</v>
      </c>
      <c r="Q89" s="162">
        <f t="shared" si="23"/>
        <v>0</v>
      </c>
      <c r="R89" s="162">
        <f t="shared" si="23"/>
        <v>0</v>
      </c>
      <c r="S89" s="162">
        <f t="shared" si="23"/>
        <v>0</v>
      </c>
      <c r="T89" s="162">
        <f t="shared" si="23"/>
        <v>0</v>
      </c>
      <c r="U89" s="162">
        <f t="shared" si="23"/>
        <v>0</v>
      </c>
      <c r="V89" s="162">
        <f t="shared" si="23"/>
        <v>0</v>
      </c>
      <c r="W89" s="162">
        <f t="shared" si="23"/>
        <v>0</v>
      </c>
      <c r="X89" s="162">
        <f t="shared" si="23"/>
        <v>0</v>
      </c>
      <c r="Y89" s="162">
        <f t="shared" si="23"/>
        <v>0</v>
      </c>
      <c r="Z89" s="162">
        <f t="shared" si="23"/>
        <v>0</v>
      </c>
      <c r="AA89" s="162">
        <f t="shared" si="23"/>
        <v>0</v>
      </c>
      <c r="AB89" s="162">
        <f t="shared" si="23"/>
        <v>0</v>
      </c>
      <c r="AC89" s="162">
        <f t="shared" si="23"/>
        <v>0</v>
      </c>
      <c r="AD89" s="162">
        <f t="shared" si="23"/>
        <v>0</v>
      </c>
      <c r="AE89" s="162">
        <f t="shared" si="23"/>
        <v>0</v>
      </c>
      <c r="AF89" s="162">
        <f t="shared" si="23"/>
        <v>0</v>
      </c>
      <c r="AG89" s="162">
        <f t="shared" si="23"/>
        <v>0</v>
      </c>
      <c r="AH89" s="162">
        <f t="shared" si="23"/>
        <v>0</v>
      </c>
      <c r="AI89" s="162">
        <f t="shared" si="23"/>
        <v>0</v>
      </c>
      <c r="AJ89" s="162">
        <f t="shared" si="23"/>
        <v>0</v>
      </c>
      <c r="AK89" s="162">
        <f t="shared" si="23"/>
        <v>0</v>
      </c>
      <c r="AL89" s="162">
        <f t="shared" si="23"/>
        <v>0</v>
      </c>
      <c r="AM89" s="162">
        <f t="shared" si="23"/>
        <v>0</v>
      </c>
      <c r="AN89" s="162">
        <f t="shared" si="23"/>
        <v>0</v>
      </c>
      <c r="AO89" s="162">
        <f t="shared" si="23"/>
        <v>0</v>
      </c>
      <c r="AP89" s="162">
        <f t="shared" si="23"/>
        <v>0</v>
      </c>
      <c r="AQ89" s="162">
        <f t="shared" si="23"/>
        <v>0</v>
      </c>
      <c r="AR89" s="162">
        <f t="shared" si="23"/>
        <v>0</v>
      </c>
      <c r="AS89" s="162">
        <f t="shared" si="23"/>
        <v>0</v>
      </c>
      <c r="AT89" s="162">
        <f t="shared" si="23"/>
        <v>0</v>
      </c>
      <c r="AU89" s="162">
        <f t="shared" si="23"/>
        <v>0</v>
      </c>
      <c r="AV89" s="162">
        <f t="shared" si="23"/>
        <v>0</v>
      </c>
      <c r="AW89" s="162">
        <f t="shared" si="23"/>
        <v>0</v>
      </c>
      <c r="AX89" s="162">
        <f t="shared" si="23"/>
        <v>0</v>
      </c>
      <c r="AY89" s="162">
        <f t="shared" si="23"/>
        <v>0</v>
      </c>
      <c r="AZ89" s="162">
        <f t="shared" si="23"/>
        <v>0</v>
      </c>
      <c r="BA89" s="162">
        <f t="shared" si="23"/>
        <v>0</v>
      </c>
      <c r="BB89" s="162">
        <f t="shared" si="23"/>
        <v>0</v>
      </c>
      <c r="BC89" s="162">
        <f t="shared" si="23"/>
        <v>0</v>
      </c>
      <c r="BD89" s="162">
        <f t="shared" si="23"/>
        <v>0</v>
      </c>
      <c r="BE89" s="162">
        <f t="shared" si="23"/>
        <v>0</v>
      </c>
      <c r="BF89" s="162">
        <f t="shared" si="23"/>
        <v>0</v>
      </c>
      <c r="BG89" s="162">
        <f t="shared" si="23"/>
        <v>0</v>
      </c>
      <c r="BH89" s="162">
        <f t="shared" si="23"/>
        <v>0</v>
      </c>
      <c r="BI89" s="162">
        <f t="shared" si="23"/>
        <v>0</v>
      </c>
      <c r="BJ89" s="162">
        <f t="shared" si="23"/>
        <v>0</v>
      </c>
      <c r="BK89" s="162">
        <f t="shared" si="23"/>
        <v>0</v>
      </c>
      <c r="BL89" s="162">
        <f t="shared" si="23"/>
        <v>0</v>
      </c>
      <c r="BM89" s="162">
        <f t="shared" si="23"/>
        <v>0</v>
      </c>
      <c r="BN89" s="162">
        <f t="shared" si="23"/>
        <v>0</v>
      </c>
      <c r="BO89" s="162">
        <f aca="true" t="shared" si="24" ref="BO89:CS89">MAX(BO48:BO87)</f>
        <v>0</v>
      </c>
      <c r="BP89" s="162">
        <f t="shared" si="24"/>
        <v>0</v>
      </c>
      <c r="BQ89" s="162">
        <f t="shared" si="24"/>
        <v>0</v>
      </c>
      <c r="BR89" s="162">
        <f t="shared" si="24"/>
        <v>0</v>
      </c>
      <c r="BS89" s="162">
        <f t="shared" si="24"/>
        <v>0</v>
      </c>
      <c r="BT89" s="162">
        <f t="shared" si="24"/>
        <v>0</v>
      </c>
      <c r="BU89" s="162">
        <f t="shared" si="24"/>
        <v>0</v>
      </c>
      <c r="BV89" s="162">
        <f t="shared" si="24"/>
        <v>0</v>
      </c>
      <c r="BW89" s="162">
        <f t="shared" si="24"/>
        <v>0</v>
      </c>
      <c r="BX89" s="162">
        <f t="shared" si="24"/>
        <v>0</v>
      </c>
      <c r="BY89" s="162">
        <f t="shared" si="24"/>
        <v>0</v>
      </c>
      <c r="BZ89" s="162">
        <f t="shared" si="24"/>
        <v>0</v>
      </c>
      <c r="CA89" s="162">
        <f t="shared" si="24"/>
        <v>0</v>
      </c>
      <c r="CB89" s="162">
        <f t="shared" si="24"/>
        <v>0</v>
      </c>
      <c r="CC89" s="162">
        <f t="shared" si="24"/>
        <v>0</v>
      </c>
      <c r="CD89" s="162">
        <f t="shared" si="24"/>
        <v>0</v>
      </c>
      <c r="CE89" s="162">
        <f t="shared" si="24"/>
        <v>0</v>
      </c>
      <c r="CF89" s="162">
        <f t="shared" si="24"/>
        <v>0</v>
      </c>
      <c r="CG89" s="162">
        <f t="shared" si="24"/>
        <v>0</v>
      </c>
      <c r="CH89" s="162">
        <f t="shared" si="24"/>
        <v>0</v>
      </c>
      <c r="CI89" s="162">
        <f t="shared" si="24"/>
        <v>0</v>
      </c>
      <c r="CJ89" s="162">
        <f t="shared" si="24"/>
        <v>0</v>
      </c>
      <c r="CK89" s="162">
        <f t="shared" si="24"/>
        <v>0</v>
      </c>
      <c r="CL89" s="162">
        <f t="shared" si="24"/>
        <v>0</v>
      </c>
      <c r="CM89" s="162">
        <f t="shared" si="24"/>
        <v>0</v>
      </c>
      <c r="CN89" s="162">
        <f t="shared" si="24"/>
        <v>0</v>
      </c>
      <c r="CO89" s="162">
        <f t="shared" si="24"/>
        <v>0</v>
      </c>
      <c r="CP89" s="162">
        <f t="shared" si="24"/>
        <v>0</v>
      </c>
      <c r="CQ89" s="162">
        <f t="shared" si="24"/>
        <v>0</v>
      </c>
      <c r="CR89" s="162">
        <f t="shared" si="24"/>
        <v>0</v>
      </c>
      <c r="CS89" s="162">
        <f t="shared" si="24"/>
        <v>0</v>
      </c>
    </row>
    <row r="90" s="164" customFormat="1" ht="12.75">
      <c r="A90" s="163"/>
    </row>
    <row r="93" ht="18">
      <c r="A93" s="160" t="s">
        <v>30</v>
      </c>
    </row>
    <row r="95" spans="1:97" ht="12.75">
      <c r="A95" s="165" t="s">
        <v>66</v>
      </c>
      <c r="B95" s="166" t="e">
        <f>IF('DART-PCR'!$E$42="",MAX(B2:B41)/(SQRT((MAX(B2:B41)/('DART-PCR'!$E$45*STDEV(B2:B11))))),'DART-PCR'!$E$42)</f>
        <v>#DIV/0!</v>
      </c>
      <c r="C95" s="166" t="e">
        <f>IF('DART-PCR'!$E$42="",MAX(C2:C41)/(SQRT((MAX(C2:C41)/('DART-PCR'!$E$45*STDEV(C2:C11))))),'DART-PCR'!$E$42)</f>
        <v>#DIV/0!</v>
      </c>
      <c r="D95" s="166" t="e">
        <f>IF('DART-PCR'!$E$42="",MAX(D2:D41)/(SQRT((MAX(D2:D41)/('DART-PCR'!$E$45*STDEV(D2:D11))))),'DART-PCR'!$E$42)</f>
        <v>#DIV/0!</v>
      </c>
      <c r="E95" s="166" t="e">
        <f>IF('DART-PCR'!$E$42="",MAX(E2:E41)/(SQRT((MAX(E2:E41)/('DART-PCR'!$E$45*STDEV(E2:E11))))),'DART-PCR'!$E$42)</f>
        <v>#DIV/0!</v>
      </c>
      <c r="F95" s="166" t="e">
        <f>IF('DART-PCR'!$E$42="",MAX(F2:F41)/(SQRT((MAX(F2:F41)/('DART-PCR'!$E$45*STDEV(F2:F11))))),'DART-PCR'!$E$42)</f>
        <v>#DIV/0!</v>
      </c>
      <c r="G95" s="166" t="e">
        <f>IF('DART-PCR'!$E$42="",MAX(G2:G41)/(SQRT((MAX(G2:G41)/('DART-PCR'!$E$45*STDEV(G2:G11))))),'DART-PCR'!$E$42)</f>
        <v>#DIV/0!</v>
      </c>
      <c r="H95" s="166" t="e">
        <f>IF('DART-PCR'!$E$42="",MAX(H2:H41)/(SQRT((MAX(H2:H41)/('DART-PCR'!$E$45*STDEV(H2:H11))))),'DART-PCR'!$E$42)</f>
        <v>#DIV/0!</v>
      </c>
      <c r="I95" s="166" t="e">
        <f>IF('DART-PCR'!$E$42="",MAX(I2:I41)/(SQRT((MAX(I2:I41)/('DART-PCR'!$E$45*STDEV(I2:I11))))),'DART-PCR'!$E$42)</f>
        <v>#DIV/0!</v>
      </c>
      <c r="J95" s="166" t="e">
        <f>IF('DART-PCR'!$E$42="",MAX(J2:J41)/(SQRT((MAX(J2:J41)/('DART-PCR'!$E$45*STDEV(J2:J11))))),'DART-PCR'!$E$42)</f>
        <v>#DIV/0!</v>
      </c>
      <c r="K95" s="166" t="e">
        <f>IF('DART-PCR'!$E$42="",MAX(K2:K41)/(SQRT((MAX(K2:K41)/('DART-PCR'!$E$45*STDEV(K2:K11))))),'DART-PCR'!$E$42)</f>
        <v>#DIV/0!</v>
      </c>
      <c r="L95" s="166" t="e">
        <f>IF('DART-PCR'!$E$42="",MAX(L2:L41)/(SQRT((MAX(L2:L41)/('DART-PCR'!$E$45*STDEV(L2:L11))))),'DART-PCR'!$E$42)</f>
        <v>#DIV/0!</v>
      </c>
      <c r="M95" s="166" t="e">
        <f>IF('DART-PCR'!$E$42="",MAX(M2:M41)/(SQRT((MAX(M2:M41)/('DART-PCR'!$E$45*STDEV(M2:M11))))),'DART-PCR'!$E$42)</f>
        <v>#DIV/0!</v>
      </c>
      <c r="N95" s="166" t="e">
        <f>IF('DART-PCR'!$E$42="",MAX(N2:N41)/(SQRT((MAX(N2:N41)/('DART-PCR'!$E$45*STDEV(N2:N11))))),'DART-PCR'!$E$42)</f>
        <v>#DIV/0!</v>
      </c>
      <c r="O95" s="166" t="e">
        <f>IF('DART-PCR'!$E$42="",MAX(O2:O41)/(SQRT((MAX(O2:O41)/('DART-PCR'!$E$45*STDEV(O2:O11))))),'DART-PCR'!$E$42)</f>
        <v>#DIV/0!</v>
      </c>
      <c r="P95" s="166" t="e">
        <f>IF('DART-PCR'!$E$42="",MAX(P2:P41)/(SQRT((MAX(P2:P41)/('DART-PCR'!$E$45*STDEV(P2:P11))))),'DART-PCR'!$E$42)</f>
        <v>#DIV/0!</v>
      </c>
      <c r="Q95" s="166" t="e">
        <f>IF('DART-PCR'!$E$42="",MAX(Q2:Q41)/(SQRT((MAX(Q2:Q41)/('DART-PCR'!$E$45*STDEV(Q2:Q11))))),'DART-PCR'!$E$42)</f>
        <v>#DIV/0!</v>
      </c>
      <c r="R95" s="166" t="e">
        <f>IF('DART-PCR'!$E$42="",MAX(R2:R41)/(SQRT((MAX(R2:R41)/('DART-PCR'!$E$45*STDEV(R2:R11))))),'DART-PCR'!$E$42)</f>
        <v>#DIV/0!</v>
      </c>
      <c r="S95" s="166" t="e">
        <f>IF('DART-PCR'!$E$42="",MAX(S2:S41)/(SQRT((MAX(S2:S41)/('DART-PCR'!$E$45*STDEV(S2:S11))))),'DART-PCR'!$E$42)</f>
        <v>#DIV/0!</v>
      </c>
      <c r="T95" s="166" t="e">
        <f>IF('DART-PCR'!$E$42="",MAX(T2:T41)/(SQRT((MAX(T2:T41)/('DART-PCR'!$E$45*STDEV(T2:T11))))),'DART-PCR'!$E$42)</f>
        <v>#DIV/0!</v>
      </c>
      <c r="U95" s="166" t="e">
        <f>IF('DART-PCR'!$E$42="",MAX(U2:U41)/(SQRT((MAX(U2:U41)/('DART-PCR'!$E$45*STDEV(U2:U11))))),'DART-PCR'!$E$42)</f>
        <v>#DIV/0!</v>
      </c>
      <c r="V95" s="166" t="e">
        <f>IF('DART-PCR'!$E$42="",MAX(V2:V41)/(SQRT((MAX(V2:V41)/('DART-PCR'!$E$45*STDEV(V2:V11))))),'DART-PCR'!$E$42)</f>
        <v>#DIV/0!</v>
      </c>
      <c r="W95" s="166" t="e">
        <f>IF('DART-PCR'!$E$42="",MAX(W2:W41)/(SQRT((MAX(W2:W41)/('DART-PCR'!$E$45*STDEV(W2:W11))))),'DART-PCR'!$E$42)</f>
        <v>#DIV/0!</v>
      </c>
      <c r="X95" s="166" t="e">
        <f>IF('DART-PCR'!$E$42="",MAX(X2:X41)/(SQRT((MAX(X2:X41)/('DART-PCR'!$E$45*STDEV(X2:X11))))),'DART-PCR'!$E$42)</f>
        <v>#DIV/0!</v>
      </c>
      <c r="Y95" s="166" t="e">
        <f>IF('DART-PCR'!$E$42="",MAX(Y2:Y41)/(SQRT((MAX(Y2:Y41)/('DART-PCR'!$E$45*STDEV(Y2:Y11))))),'DART-PCR'!$E$42)</f>
        <v>#DIV/0!</v>
      </c>
      <c r="Z95" s="166" t="e">
        <f>IF('DART-PCR'!$E$42="",MAX(Z2:Z41)/(SQRT((MAX(Z2:Z41)/('DART-PCR'!$E$45*STDEV(Z2:Z11))))),'DART-PCR'!$E$42)</f>
        <v>#DIV/0!</v>
      </c>
      <c r="AA95" s="166" t="e">
        <f>IF('DART-PCR'!$E$42="",MAX(AA2:AA41)/(SQRT((MAX(AA2:AA41)/('DART-PCR'!$E$45*STDEV(AA2:AA11))))),'DART-PCR'!$E$42)</f>
        <v>#DIV/0!</v>
      </c>
      <c r="AB95" s="166" t="e">
        <f>IF('DART-PCR'!$E$42="",MAX(AB2:AB41)/(SQRT((MAX(AB2:AB41)/('DART-PCR'!$E$45*STDEV(AB2:AB11))))),'DART-PCR'!$E$42)</f>
        <v>#DIV/0!</v>
      </c>
      <c r="AC95" s="166" t="e">
        <f>IF('DART-PCR'!$E$42="",MAX(AC2:AC41)/(SQRT((MAX(AC2:AC41)/('DART-PCR'!$E$45*STDEV(AC2:AC11))))),'DART-PCR'!$E$42)</f>
        <v>#DIV/0!</v>
      </c>
      <c r="AD95" s="166" t="e">
        <f>IF('DART-PCR'!$E$42="",MAX(AD2:AD41)/(SQRT((MAX(AD2:AD41)/('DART-PCR'!$E$45*STDEV(AD2:AD11))))),'DART-PCR'!$E$42)</f>
        <v>#DIV/0!</v>
      </c>
      <c r="AE95" s="166" t="e">
        <f>IF('DART-PCR'!$E$42="",MAX(AE2:AE41)/(SQRT((MAX(AE2:AE41)/('DART-PCR'!$E$45*STDEV(AE2:AE11))))),'DART-PCR'!$E$42)</f>
        <v>#DIV/0!</v>
      </c>
      <c r="AF95" s="166" t="e">
        <f>IF('DART-PCR'!$E$42="",MAX(AF2:AF41)/(SQRT((MAX(AF2:AF41)/('DART-PCR'!$E$45*STDEV(AF2:AF11))))),'DART-PCR'!$E$42)</f>
        <v>#DIV/0!</v>
      </c>
      <c r="AG95" s="166" t="e">
        <f>IF('DART-PCR'!$E$42="",MAX(AG2:AG41)/(SQRT((MAX(AG2:AG41)/('DART-PCR'!$E$45*STDEV(AG2:AG11))))),'DART-PCR'!$E$42)</f>
        <v>#DIV/0!</v>
      </c>
      <c r="AH95" s="166" t="e">
        <f>IF('DART-PCR'!$E$42="",MAX(AH2:AH41)/(SQRT((MAX(AH2:AH41)/('DART-PCR'!$E$45*STDEV(AH2:AH11))))),'DART-PCR'!$E$42)</f>
        <v>#DIV/0!</v>
      </c>
      <c r="AI95" s="166" t="e">
        <f>IF('DART-PCR'!$E$42="",MAX(AI2:AI41)/(SQRT((MAX(AI2:AI41)/('DART-PCR'!$E$45*STDEV(AI2:AI11))))),'DART-PCR'!$E$42)</f>
        <v>#DIV/0!</v>
      </c>
      <c r="AJ95" s="166" t="e">
        <f>IF('DART-PCR'!$E$42="",MAX(AJ2:AJ41)/(SQRT((MAX(AJ2:AJ41)/('DART-PCR'!$E$45*STDEV(AJ2:AJ11))))),'DART-PCR'!$E$42)</f>
        <v>#DIV/0!</v>
      </c>
      <c r="AK95" s="166" t="e">
        <f>IF('DART-PCR'!$E$42="",MAX(AK2:AK41)/(SQRT((MAX(AK2:AK41)/('DART-PCR'!$E$45*STDEV(AK2:AK11))))),'DART-PCR'!$E$42)</f>
        <v>#DIV/0!</v>
      </c>
      <c r="AL95" s="166" t="e">
        <f>IF('DART-PCR'!$E$42="",MAX(AL2:AL41)/(SQRT((MAX(AL2:AL41)/('DART-PCR'!$E$45*STDEV(AL2:AL11))))),'DART-PCR'!$E$42)</f>
        <v>#DIV/0!</v>
      </c>
      <c r="AM95" s="166" t="e">
        <f>IF('DART-PCR'!$E$42="",MAX(AM2:AM41)/(SQRT((MAX(AM2:AM41)/('DART-PCR'!$E$45*STDEV(AM2:AM11))))),'DART-PCR'!$E$42)</f>
        <v>#DIV/0!</v>
      </c>
      <c r="AN95" s="166" t="e">
        <f>IF('DART-PCR'!$E$42="",MAX(AN2:AN41)/(SQRT((MAX(AN2:AN41)/('DART-PCR'!$E$45*STDEV(AN2:AN11))))),'DART-PCR'!$E$42)</f>
        <v>#DIV/0!</v>
      </c>
      <c r="AO95" s="166" t="e">
        <f>IF('DART-PCR'!$E$42="",MAX(AO2:AO41)/(SQRT((MAX(AO2:AO41)/('DART-PCR'!$E$45*STDEV(AO2:AO11))))),'DART-PCR'!$E$42)</f>
        <v>#DIV/0!</v>
      </c>
      <c r="AP95" s="166" t="e">
        <f>IF('DART-PCR'!$E$42="",MAX(AP2:AP41)/(SQRT((MAX(AP2:AP41)/('DART-PCR'!$E$45*STDEV(AP2:AP11))))),'DART-PCR'!$E$42)</f>
        <v>#DIV/0!</v>
      </c>
      <c r="AQ95" s="166" t="e">
        <f>IF('DART-PCR'!$E$42="",MAX(AQ2:AQ41)/(SQRT((MAX(AQ2:AQ41)/('DART-PCR'!$E$45*STDEV(AQ2:AQ11))))),'DART-PCR'!$E$42)</f>
        <v>#DIV/0!</v>
      </c>
      <c r="AR95" s="166" t="e">
        <f>IF('DART-PCR'!$E$42="",MAX(AR2:AR41)/(SQRT((MAX(AR2:AR41)/('DART-PCR'!$E$45*STDEV(AR2:AR11))))),'DART-PCR'!$E$42)</f>
        <v>#DIV/0!</v>
      </c>
      <c r="AS95" s="166" t="e">
        <f>IF('DART-PCR'!$E$42="",MAX(AS2:AS41)/(SQRT((MAX(AS2:AS41)/('DART-PCR'!$E$45*STDEV(AS2:AS11))))),'DART-PCR'!$E$42)</f>
        <v>#DIV/0!</v>
      </c>
      <c r="AT95" s="166" t="e">
        <f>IF('DART-PCR'!$E$42="",MAX(AT2:AT41)/(SQRT((MAX(AT2:AT41)/('DART-PCR'!$E$45*STDEV(AT2:AT11))))),'DART-PCR'!$E$42)</f>
        <v>#DIV/0!</v>
      </c>
      <c r="AU95" s="166" t="e">
        <f>IF('DART-PCR'!$E$42="",MAX(AU2:AU41)/(SQRT((MAX(AU2:AU41)/('DART-PCR'!$E$45*STDEV(AU2:AU11))))),'DART-PCR'!$E$42)</f>
        <v>#DIV/0!</v>
      </c>
      <c r="AV95" s="166" t="e">
        <f>IF('DART-PCR'!$E$42="",MAX(AV2:AV41)/(SQRT((MAX(AV2:AV41)/('DART-PCR'!$E$45*STDEV(AV2:AV11))))),'DART-PCR'!$E$42)</f>
        <v>#DIV/0!</v>
      </c>
      <c r="AW95" s="166" t="e">
        <f>IF('DART-PCR'!$E$42="",MAX(AW2:AW41)/(SQRT((MAX(AW2:AW41)/('DART-PCR'!$E$45*STDEV(AW2:AW11))))),'DART-PCR'!$E$42)</f>
        <v>#DIV/0!</v>
      </c>
      <c r="AX95" s="166" t="e">
        <f>IF('DART-PCR'!$E$42="",MAX(AX2:AX41)/(SQRT((MAX(AX2:AX41)/('DART-PCR'!$E$45*STDEV(AX2:AX11))))),'DART-PCR'!$E$42)</f>
        <v>#DIV/0!</v>
      </c>
      <c r="AY95" s="166" t="e">
        <f>IF('DART-PCR'!$E$42="",MAX(AY2:AY41)/(SQRT((MAX(AY2:AY41)/('DART-PCR'!$E$45*STDEV(AY2:AY11))))),'DART-PCR'!$E$42)</f>
        <v>#DIV/0!</v>
      </c>
      <c r="AZ95" s="166" t="e">
        <f>IF('DART-PCR'!$E$42="",MAX(AZ2:AZ41)/(SQRT((MAX(AZ2:AZ41)/('DART-PCR'!$E$45*STDEV(AZ2:AZ11))))),'DART-PCR'!$E$42)</f>
        <v>#DIV/0!</v>
      </c>
      <c r="BA95" s="166" t="e">
        <f>IF('DART-PCR'!$E$42="",MAX(BA2:BA41)/(SQRT((MAX(BA2:BA41)/('DART-PCR'!$E$45*STDEV(BA2:BA11))))),'DART-PCR'!$E$42)</f>
        <v>#DIV/0!</v>
      </c>
      <c r="BB95" s="166" t="e">
        <f>IF('DART-PCR'!$E$42="",MAX(BB2:BB41)/(SQRT((MAX(BB2:BB41)/('DART-PCR'!$E$45*STDEV(BB2:BB11))))),'DART-PCR'!$E$42)</f>
        <v>#DIV/0!</v>
      </c>
      <c r="BC95" s="166" t="e">
        <f>IF('DART-PCR'!$E$42="",MAX(BC2:BC41)/(SQRT((MAX(BC2:BC41)/('DART-PCR'!$E$45*STDEV(BC2:BC11))))),'DART-PCR'!$E$42)</f>
        <v>#DIV/0!</v>
      </c>
      <c r="BD95" s="166" t="e">
        <f>IF('DART-PCR'!$E$42="",MAX(BD2:BD41)/(SQRT((MAX(BD2:BD41)/('DART-PCR'!$E$45*STDEV(BD2:BD11))))),'DART-PCR'!$E$42)</f>
        <v>#DIV/0!</v>
      </c>
      <c r="BE95" s="166" t="e">
        <f>IF('DART-PCR'!$E$42="",MAX(BE2:BE41)/(SQRT((MAX(BE2:BE41)/('DART-PCR'!$E$45*STDEV(BE2:BE11))))),'DART-PCR'!$E$42)</f>
        <v>#DIV/0!</v>
      </c>
      <c r="BF95" s="166" t="e">
        <f>IF('DART-PCR'!$E$42="",MAX(BF2:BF41)/(SQRT((MAX(BF2:BF41)/('DART-PCR'!$E$45*STDEV(BF2:BF11))))),'DART-PCR'!$E$42)</f>
        <v>#DIV/0!</v>
      </c>
      <c r="BG95" s="166" t="e">
        <f>IF('DART-PCR'!$E$42="",MAX(BG2:BG41)/(SQRT((MAX(BG2:BG41)/('DART-PCR'!$E$45*STDEV(BG2:BG11))))),'DART-PCR'!$E$42)</f>
        <v>#DIV/0!</v>
      </c>
      <c r="BH95" s="166" t="e">
        <f>IF('DART-PCR'!$E$42="",MAX(BH2:BH41)/(SQRT((MAX(BH2:BH41)/('DART-PCR'!$E$45*STDEV(BH2:BH11))))),'DART-PCR'!$E$42)</f>
        <v>#DIV/0!</v>
      </c>
      <c r="BI95" s="166" t="e">
        <f>IF('DART-PCR'!$E$42="",MAX(BI2:BI41)/(SQRT((MAX(BI2:BI41)/('DART-PCR'!$E$45*STDEV(BI2:BI11))))),'DART-PCR'!$E$42)</f>
        <v>#DIV/0!</v>
      </c>
      <c r="BJ95" s="166" t="e">
        <f>IF('DART-PCR'!$E$42="",MAX(BJ2:BJ41)/(SQRT((MAX(BJ2:BJ41)/('DART-PCR'!$E$45*STDEV(BJ2:BJ11))))),'DART-PCR'!$E$42)</f>
        <v>#DIV/0!</v>
      </c>
      <c r="BK95" s="166" t="e">
        <f>IF('DART-PCR'!$E$42="",MAX(BK2:BK41)/(SQRT((MAX(BK2:BK41)/('DART-PCR'!$E$45*STDEV(BK2:BK11))))),'DART-PCR'!$E$42)</f>
        <v>#DIV/0!</v>
      </c>
      <c r="BL95" s="166" t="e">
        <f>IF('DART-PCR'!$E$42="",MAX(BL2:BL41)/(SQRT((MAX(BL2:BL41)/('DART-PCR'!$E$45*STDEV(BL2:BL11))))),'DART-PCR'!$E$42)</f>
        <v>#DIV/0!</v>
      </c>
      <c r="BM95" s="166" t="e">
        <f>IF('DART-PCR'!$E$42="",MAX(BM2:BM41)/(SQRT((MAX(BM2:BM41)/('DART-PCR'!$E$45*STDEV(BM2:BM11))))),'DART-PCR'!$E$42)</f>
        <v>#DIV/0!</v>
      </c>
      <c r="BN95" s="166" t="e">
        <f>IF('DART-PCR'!$E$42="",MAX(BN2:BN41)/(SQRT((MAX(BN2:BN41)/('DART-PCR'!$E$45*STDEV(BN2:BN11))))),'DART-PCR'!$E$42)</f>
        <v>#DIV/0!</v>
      </c>
      <c r="BO95" s="166" t="e">
        <f>IF('DART-PCR'!$E$42="",MAX(BO2:BO41)/(SQRT((MAX(BO2:BO41)/('DART-PCR'!$E$45*STDEV(BO2:BO11))))),'DART-PCR'!$E$42)</f>
        <v>#DIV/0!</v>
      </c>
      <c r="BP95" s="166" t="e">
        <f>IF('DART-PCR'!$E$42="",MAX(BP2:BP41)/(SQRT((MAX(BP2:BP41)/('DART-PCR'!$E$45*STDEV(BP2:BP11))))),'DART-PCR'!$E$42)</f>
        <v>#DIV/0!</v>
      </c>
      <c r="BQ95" s="166" t="e">
        <f>IF('DART-PCR'!$E$42="",MAX(BQ2:BQ41)/(SQRT((MAX(BQ2:BQ41)/('DART-PCR'!$E$45*STDEV(BQ2:BQ11))))),'DART-PCR'!$E$42)</f>
        <v>#DIV/0!</v>
      </c>
      <c r="BR95" s="166" t="e">
        <f>IF('DART-PCR'!$E$42="",MAX(BR2:BR41)/(SQRT((MAX(BR2:BR41)/('DART-PCR'!$E$45*STDEV(BR2:BR11))))),'DART-PCR'!$E$42)</f>
        <v>#DIV/0!</v>
      </c>
      <c r="BS95" s="166" t="e">
        <f>IF('DART-PCR'!$E$42="",MAX(BS2:BS41)/(SQRT((MAX(BS2:BS41)/('DART-PCR'!$E$45*STDEV(BS2:BS11))))),'DART-PCR'!$E$42)</f>
        <v>#DIV/0!</v>
      </c>
      <c r="BT95" s="166" t="e">
        <f>IF('DART-PCR'!$E$42="",MAX(BT2:BT41)/(SQRT((MAX(BT2:BT41)/('DART-PCR'!$E$45*STDEV(BT2:BT11))))),'DART-PCR'!$E$42)</f>
        <v>#DIV/0!</v>
      </c>
      <c r="BU95" s="166" t="e">
        <f>IF('DART-PCR'!$E$42="",MAX(BU2:BU41)/(SQRT((MAX(BU2:BU41)/('DART-PCR'!$E$45*STDEV(BU2:BU11))))),'DART-PCR'!$E$42)</f>
        <v>#DIV/0!</v>
      </c>
      <c r="BV95" s="166" t="e">
        <f>IF('DART-PCR'!$E$42="",MAX(BV2:BV41)/(SQRT((MAX(BV2:BV41)/('DART-PCR'!$E$45*STDEV(BV2:BV11))))),'DART-PCR'!$E$42)</f>
        <v>#DIV/0!</v>
      </c>
      <c r="BW95" s="166" t="e">
        <f>IF('DART-PCR'!$E$42="",MAX(BW2:BW41)/(SQRT((MAX(BW2:BW41)/('DART-PCR'!$E$45*STDEV(BW2:BW11))))),'DART-PCR'!$E$42)</f>
        <v>#DIV/0!</v>
      </c>
      <c r="BX95" s="166" t="e">
        <f>IF('DART-PCR'!$E$42="",MAX(BX2:BX41)/(SQRT((MAX(BX2:BX41)/('DART-PCR'!$E$45*STDEV(BX2:BX11))))),'DART-PCR'!$E$42)</f>
        <v>#DIV/0!</v>
      </c>
      <c r="BY95" s="166" t="e">
        <f>IF('DART-PCR'!$E$42="",MAX(BY2:BY41)/(SQRT((MAX(BY2:BY41)/('DART-PCR'!$E$45*STDEV(BY2:BY11))))),'DART-PCR'!$E$42)</f>
        <v>#DIV/0!</v>
      </c>
      <c r="BZ95" s="166" t="e">
        <f>IF('DART-PCR'!$E$42="",MAX(BZ2:BZ41)/(SQRT((MAX(BZ2:BZ41)/('DART-PCR'!$E$45*STDEV(BZ2:BZ11))))),'DART-PCR'!$E$42)</f>
        <v>#DIV/0!</v>
      </c>
      <c r="CA95" s="166" t="e">
        <f>IF('DART-PCR'!$E$42="",MAX(CA2:CA41)/(SQRT((MAX(CA2:CA41)/('DART-PCR'!$E$45*STDEV(CA2:CA11))))),'DART-PCR'!$E$42)</f>
        <v>#DIV/0!</v>
      </c>
      <c r="CB95" s="166" t="e">
        <f>IF('DART-PCR'!$E$42="",MAX(CB2:CB41)/(SQRT((MAX(CB2:CB41)/('DART-PCR'!$E$45*STDEV(CB2:CB11))))),'DART-PCR'!$E$42)</f>
        <v>#DIV/0!</v>
      </c>
      <c r="CC95" s="166" t="e">
        <f>IF('DART-PCR'!$E$42="",MAX(CC2:CC41)/(SQRT((MAX(CC2:CC41)/('DART-PCR'!$E$45*STDEV(CC2:CC11))))),'DART-PCR'!$E$42)</f>
        <v>#DIV/0!</v>
      </c>
      <c r="CD95" s="166" t="e">
        <f>IF('DART-PCR'!$E$42="",MAX(CD2:CD41)/(SQRT((MAX(CD2:CD41)/('DART-PCR'!$E$45*STDEV(CD2:CD11))))),'DART-PCR'!$E$42)</f>
        <v>#DIV/0!</v>
      </c>
      <c r="CE95" s="166" t="e">
        <f>IF('DART-PCR'!$E$42="",MAX(CE2:CE41)/(SQRT((MAX(CE2:CE41)/('DART-PCR'!$E$45*STDEV(CE2:CE11))))),'DART-PCR'!$E$42)</f>
        <v>#DIV/0!</v>
      </c>
      <c r="CF95" s="166" t="e">
        <f>IF('DART-PCR'!$E$42="",MAX(CF2:CF41)/(SQRT((MAX(CF2:CF41)/('DART-PCR'!$E$45*STDEV(CF2:CF11))))),'DART-PCR'!$E$42)</f>
        <v>#DIV/0!</v>
      </c>
      <c r="CG95" s="166" t="e">
        <f>IF('DART-PCR'!$E$42="",MAX(CG2:CG41)/(SQRT((MAX(CG2:CG41)/('DART-PCR'!$E$45*STDEV(CG2:CG11))))),'DART-PCR'!$E$42)</f>
        <v>#DIV/0!</v>
      </c>
      <c r="CH95" s="166" t="e">
        <f>IF('DART-PCR'!$E$42="",MAX(CH2:CH41)/(SQRT((MAX(CH2:CH41)/('DART-PCR'!$E$45*STDEV(CH2:CH11))))),'DART-PCR'!$E$42)</f>
        <v>#DIV/0!</v>
      </c>
      <c r="CI95" s="166" t="e">
        <f>IF('DART-PCR'!$E$42="",MAX(CI2:CI41)/(SQRT((MAX(CI2:CI41)/('DART-PCR'!$E$45*STDEV(CI2:CI11))))),'DART-PCR'!$E$42)</f>
        <v>#DIV/0!</v>
      </c>
      <c r="CJ95" s="166" t="e">
        <f>IF('DART-PCR'!$E$42="",MAX(CJ2:CJ41)/(SQRT((MAX(CJ2:CJ41)/('DART-PCR'!$E$45*STDEV(CJ2:CJ11))))),'DART-PCR'!$E$42)</f>
        <v>#DIV/0!</v>
      </c>
      <c r="CK95" s="166" t="e">
        <f>IF('DART-PCR'!$E$42="",MAX(CK2:CK41)/(SQRT((MAX(CK2:CK41)/('DART-PCR'!$E$45*STDEV(CK2:CK11))))),'DART-PCR'!$E$42)</f>
        <v>#DIV/0!</v>
      </c>
      <c r="CL95" s="166" t="e">
        <f>IF('DART-PCR'!$E$42="",MAX(CL2:CL41)/(SQRT((MAX(CL2:CL41)/('DART-PCR'!$E$45*STDEV(CL2:CL11))))),'DART-PCR'!$E$42)</f>
        <v>#DIV/0!</v>
      </c>
      <c r="CM95" s="166" t="e">
        <f>IF('DART-PCR'!$E$42="",MAX(CM2:CM41)/(SQRT((MAX(CM2:CM41)/('DART-PCR'!$E$45*STDEV(CM2:CM11))))),'DART-PCR'!$E$42)</f>
        <v>#DIV/0!</v>
      </c>
      <c r="CN95" s="166" t="e">
        <f>IF('DART-PCR'!$E$42="",MAX(CN2:CN41)/(SQRT((MAX(CN2:CN41)/('DART-PCR'!$E$45*STDEV(CN2:CN11))))),'DART-PCR'!$E$42)</f>
        <v>#DIV/0!</v>
      </c>
      <c r="CO95" s="166" t="e">
        <f>IF('DART-PCR'!$E$42="",MAX(CO2:CO41)/(SQRT((MAX(CO2:CO41)/('DART-PCR'!$E$45*STDEV(CO2:CO11))))),'DART-PCR'!$E$42)</f>
        <v>#DIV/0!</v>
      </c>
      <c r="CP95" s="166" t="e">
        <f>IF('DART-PCR'!$E$42="",MAX(CP2:CP41)/(SQRT((MAX(CP2:CP41)/('DART-PCR'!$E$45*STDEV(CP2:CP11))))),'DART-PCR'!$E$42)</f>
        <v>#DIV/0!</v>
      </c>
      <c r="CQ95" s="166" t="e">
        <f>IF('DART-PCR'!$E$42="",MAX(CQ2:CQ41)/(SQRT((MAX(CQ2:CQ41)/('DART-PCR'!$E$45*STDEV(CQ2:CQ11))))),'DART-PCR'!$E$42)</f>
        <v>#DIV/0!</v>
      </c>
      <c r="CR95" s="166" t="e">
        <f>IF('DART-PCR'!$E$42="",MAX(CR2:CR41)/(SQRT((MAX(CR2:CR41)/('DART-PCR'!$E$45*STDEV(CR2:CR11))))),'DART-PCR'!$E$42)</f>
        <v>#DIV/0!</v>
      </c>
      <c r="CS95" s="166" t="e">
        <f>IF('DART-PCR'!$E$42="",MAX(CS2:CS41)/(SQRT((MAX(CS2:CS41)/('DART-PCR'!$E$45*STDEV(CS2:CS11))))),'DART-PCR'!$E$42)</f>
        <v>#DIV/0!</v>
      </c>
    </row>
    <row r="97" spans="1:97" s="168" customFormat="1" ht="12.75">
      <c r="A97" s="167" t="s">
        <v>62</v>
      </c>
      <c r="B97" s="166" t="e">
        <f>B95/SQRT('DART-PCR'!$E$44)</f>
        <v>#DIV/0!</v>
      </c>
      <c r="C97" s="166" t="e">
        <f>C95/SQRT('DART-PCR'!$E$44)</f>
        <v>#DIV/0!</v>
      </c>
      <c r="D97" s="166" t="e">
        <f>D95/SQRT('DART-PCR'!$E$44)</f>
        <v>#DIV/0!</v>
      </c>
      <c r="E97" s="166" t="e">
        <f>E95/SQRT('DART-PCR'!$E$44)</f>
        <v>#DIV/0!</v>
      </c>
      <c r="F97" s="166" t="e">
        <f>F95/SQRT('DART-PCR'!$E$44)</f>
        <v>#DIV/0!</v>
      </c>
      <c r="G97" s="166" t="e">
        <f>G95/SQRT('DART-PCR'!$E$44)</f>
        <v>#DIV/0!</v>
      </c>
      <c r="H97" s="166" t="e">
        <f>H95/SQRT('DART-PCR'!$E$44)</f>
        <v>#DIV/0!</v>
      </c>
      <c r="I97" s="166" t="e">
        <f>I95/SQRT('DART-PCR'!$E$44)</f>
        <v>#DIV/0!</v>
      </c>
      <c r="J97" s="166" t="e">
        <f>J95/SQRT('DART-PCR'!$E$44)</f>
        <v>#DIV/0!</v>
      </c>
      <c r="K97" s="166" t="e">
        <f>K95/SQRT('DART-PCR'!$E$44)</f>
        <v>#DIV/0!</v>
      </c>
      <c r="L97" s="166" t="e">
        <f>L95/SQRT('DART-PCR'!$E$44)</f>
        <v>#DIV/0!</v>
      </c>
      <c r="M97" s="166" t="e">
        <f>M95/SQRT('DART-PCR'!$E$44)</f>
        <v>#DIV/0!</v>
      </c>
      <c r="N97" s="166" t="e">
        <f>N95/SQRT('DART-PCR'!$E$44)</f>
        <v>#DIV/0!</v>
      </c>
      <c r="O97" s="166" t="e">
        <f>O95/SQRT('DART-PCR'!$E$44)</f>
        <v>#DIV/0!</v>
      </c>
      <c r="P97" s="166" t="e">
        <f>P95/SQRT('DART-PCR'!$E$44)</f>
        <v>#DIV/0!</v>
      </c>
      <c r="Q97" s="166" t="e">
        <f>Q95/SQRT('DART-PCR'!$E$44)</f>
        <v>#DIV/0!</v>
      </c>
      <c r="R97" s="166" t="e">
        <f>R95/SQRT('DART-PCR'!$E$44)</f>
        <v>#DIV/0!</v>
      </c>
      <c r="S97" s="166" t="e">
        <f>S95/SQRT('DART-PCR'!$E$44)</f>
        <v>#DIV/0!</v>
      </c>
      <c r="T97" s="166" t="e">
        <f>T95/SQRT('DART-PCR'!$E$44)</f>
        <v>#DIV/0!</v>
      </c>
      <c r="U97" s="166" t="e">
        <f>U95/SQRT('DART-PCR'!$E$44)</f>
        <v>#DIV/0!</v>
      </c>
      <c r="V97" s="166" t="e">
        <f>V95/SQRT('DART-PCR'!$E$44)</f>
        <v>#DIV/0!</v>
      </c>
      <c r="W97" s="166" t="e">
        <f>W95/SQRT('DART-PCR'!$E$44)</f>
        <v>#DIV/0!</v>
      </c>
      <c r="X97" s="166" t="e">
        <f>X95/SQRT('DART-PCR'!$E$44)</f>
        <v>#DIV/0!</v>
      </c>
      <c r="Y97" s="166" t="e">
        <f>Y95/SQRT('DART-PCR'!$E$44)</f>
        <v>#DIV/0!</v>
      </c>
      <c r="Z97" s="166" t="e">
        <f>Z95/SQRT('DART-PCR'!$E$44)</f>
        <v>#DIV/0!</v>
      </c>
      <c r="AA97" s="166" t="e">
        <f>AA95/SQRT('DART-PCR'!$E$44)</f>
        <v>#DIV/0!</v>
      </c>
      <c r="AB97" s="166" t="e">
        <f>AB95/SQRT('DART-PCR'!$E$44)</f>
        <v>#DIV/0!</v>
      </c>
      <c r="AC97" s="166" t="e">
        <f>AC95/SQRT('DART-PCR'!$E$44)</f>
        <v>#DIV/0!</v>
      </c>
      <c r="AD97" s="166" t="e">
        <f>AD95/SQRT('DART-PCR'!$E$44)</f>
        <v>#DIV/0!</v>
      </c>
      <c r="AE97" s="166" t="e">
        <f>AE95/SQRT('DART-PCR'!$E$44)</f>
        <v>#DIV/0!</v>
      </c>
      <c r="AF97" s="166" t="e">
        <f>AF95/SQRT('DART-PCR'!$E$44)</f>
        <v>#DIV/0!</v>
      </c>
      <c r="AG97" s="166" t="e">
        <f>AG95/SQRT('DART-PCR'!$E$44)</f>
        <v>#DIV/0!</v>
      </c>
      <c r="AH97" s="166" t="e">
        <f>AH95/SQRT('DART-PCR'!$E$44)</f>
        <v>#DIV/0!</v>
      </c>
      <c r="AI97" s="166" t="e">
        <f>AI95/SQRT('DART-PCR'!$E$44)</f>
        <v>#DIV/0!</v>
      </c>
      <c r="AJ97" s="166" t="e">
        <f>AJ95/SQRT('DART-PCR'!$E$44)</f>
        <v>#DIV/0!</v>
      </c>
      <c r="AK97" s="166" t="e">
        <f>AK95/SQRT('DART-PCR'!$E$44)</f>
        <v>#DIV/0!</v>
      </c>
      <c r="AL97" s="166" t="e">
        <f>AL95/SQRT('DART-PCR'!$E$44)</f>
        <v>#DIV/0!</v>
      </c>
      <c r="AM97" s="166" t="e">
        <f>AM95/SQRT('DART-PCR'!$E$44)</f>
        <v>#DIV/0!</v>
      </c>
      <c r="AN97" s="166" t="e">
        <f>AN95/SQRT('DART-PCR'!$E$44)</f>
        <v>#DIV/0!</v>
      </c>
      <c r="AO97" s="166" t="e">
        <f>AO95/SQRT('DART-PCR'!$E$44)</f>
        <v>#DIV/0!</v>
      </c>
      <c r="AP97" s="166" t="e">
        <f>AP95/SQRT('DART-PCR'!$E$44)</f>
        <v>#DIV/0!</v>
      </c>
      <c r="AQ97" s="166" t="e">
        <f>AQ95/SQRT('DART-PCR'!$E$44)</f>
        <v>#DIV/0!</v>
      </c>
      <c r="AR97" s="166" t="e">
        <f>AR95/SQRT('DART-PCR'!$E$44)</f>
        <v>#DIV/0!</v>
      </c>
      <c r="AS97" s="166" t="e">
        <f>AS95/SQRT('DART-PCR'!$E$44)</f>
        <v>#DIV/0!</v>
      </c>
      <c r="AT97" s="166" t="e">
        <f>AT95/SQRT('DART-PCR'!$E$44)</f>
        <v>#DIV/0!</v>
      </c>
      <c r="AU97" s="166" t="e">
        <f>AU95/SQRT('DART-PCR'!$E$44)</f>
        <v>#DIV/0!</v>
      </c>
      <c r="AV97" s="166" t="e">
        <f>AV95/SQRT('DART-PCR'!$E$44)</f>
        <v>#DIV/0!</v>
      </c>
      <c r="AW97" s="166" t="e">
        <f>AW95/SQRT('DART-PCR'!$E$44)</f>
        <v>#DIV/0!</v>
      </c>
      <c r="AX97" s="166" t="e">
        <f>AX95/SQRT('DART-PCR'!$E$44)</f>
        <v>#DIV/0!</v>
      </c>
      <c r="AY97" s="166" t="e">
        <f>AY95/SQRT('DART-PCR'!$E$44)</f>
        <v>#DIV/0!</v>
      </c>
      <c r="AZ97" s="166" t="e">
        <f>AZ95/SQRT('DART-PCR'!$E$44)</f>
        <v>#DIV/0!</v>
      </c>
      <c r="BA97" s="166" t="e">
        <f>BA95/SQRT('DART-PCR'!$E$44)</f>
        <v>#DIV/0!</v>
      </c>
      <c r="BB97" s="166" t="e">
        <f>BB95/SQRT('DART-PCR'!$E$44)</f>
        <v>#DIV/0!</v>
      </c>
      <c r="BC97" s="166" t="e">
        <f>BC95/SQRT('DART-PCR'!$E$44)</f>
        <v>#DIV/0!</v>
      </c>
      <c r="BD97" s="166" t="e">
        <f>BD95/SQRT('DART-PCR'!$E$44)</f>
        <v>#DIV/0!</v>
      </c>
      <c r="BE97" s="166" t="e">
        <f>BE95/SQRT('DART-PCR'!$E$44)</f>
        <v>#DIV/0!</v>
      </c>
      <c r="BF97" s="166" t="e">
        <f>BF95/SQRT('DART-PCR'!$E$44)</f>
        <v>#DIV/0!</v>
      </c>
      <c r="BG97" s="166" t="e">
        <f>BG95/SQRT('DART-PCR'!$E$44)</f>
        <v>#DIV/0!</v>
      </c>
      <c r="BH97" s="166" t="e">
        <f>BH95/SQRT('DART-PCR'!$E$44)</f>
        <v>#DIV/0!</v>
      </c>
      <c r="BI97" s="166" t="e">
        <f>BI95/SQRT('DART-PCR'!$E$44)</f>
        <v>#DIV/0!</v>
      </c>
      <c r="BJ97" s="166" t="e">
        <f>BJ95/SQRT('DART-PCR'!$E$44)</f>
        <v>#DIV/0!</v>
      </c>
      <c r="BK97" s="166" t="e">
        <f>BK95/SQRT('DART-PCR'!$E$44)</f>
        <v>#DIV/0!</v>
      </c>
      <c r="BL97" s="166" t="e">
        <f>BL95/SQRT('DART-PCR'!$E$44)</f>
        <v>#DIV/0!</v>
      </c>
      <c r="BM97" s="166" t="e">
        <f>BM95/SQRT('DART-PCR'!$E$44)</f>
        <v>#DIV/0!</v>
      </c>
      <c r="BN97" s="166" t="e">
        <f>BN95/SQRT('DART-PCR'!$E$44)</f>
        <v>#DIV/0!</v>
      </c>
      <c r="BO97" s="166" t="e">
        <f>BO95/SQRT('DART-PCR'!$E$44)</f>
        <v>#DIV/0!</v>
      </c>
      <c r="BP97" s="166" t="e">
        <f>BP95/SQRT('DART-PCR'!$E$44)</f>
        <v>#DIV/0!</v>
      </c>
      <c r="BQ97" s="166" t="e">
        <f>BQ95/SQRT('DART-PCR'!$E$44)</f>
        <v>#DIV/0!</v>
      </c>
      <c r="BR97" s="166" t="e">
        <f>BR95/SQRT('DART-PCR'!$E$44)</f>
        <v>#DIV/0!</v>
      </c>
      <c r="BS97" s="166" t="e">
        <f>BS95/SQRT('DART-PCR'!$E$44)</f>
        <v>#DIV/0!</v>
      </c>
      <c r="BT97" s="166" t="e">
        <f>BT95/SQRT('DART-PCR'!$E$44)</f>
        <v>#DIV/0!</v>
      </c>
      <c r="BU97" s="166" t="e">
        <f>BU95/SQRT('DART-PCR'!$E$44)</f>
        <v>#DIV/0!</v>
      </c>
      <c r="BV97" s="166" t="e">
        <f>BV95/SQRT('DART-PCR'!$E$44)</f>
        <v>#DIV/0!</v>
      </c>
      <c r="BW97" s="166" t="e">
        <f>BW95/SQRT('DART-PCR'!$E$44)</f>
        <v>#DIV/0!</v>
      </c>
      <c r="BX97" s="166" t="e">
        <f>BX95/SQRT('DART-PCR'!$E$44)</f>
        <v>#DIV/0!</v>
      </c>
      <c r="BY97" s="166" t="e">
        <f>BY95/SQRT('DART-PCR'!$E$44)</f>
        <v>#DIV/0!</v>
      </c>
      <c r="BZ97" s="166" t="e">
        <f>BZ95/SQRT('DART-PCR'!$E$44)</f>
        <v>#DIV/0!</v>
      </c>
      <c r="CA97" s="166" t="e">
        <f>CA95/SQRT('DART-PCR'!$E$44)</f>
        <v>#DIV/0!</v>
      </c>
      <c r="CB97" s="166" t="e">
        <f>CB95/SQRT('DART-PCR'!$E$44)</f>
        <v>#DIV/0!</v>
      </c>
      <c r="CC97" s="166" t="e">
        <f>CC95/SQRT('DART-PCR'!$E$44)</f>
        <v>#DIV/0!</v>
      </c>
      <c r="CD97" s="166" t="e">
        <f>CD95/SQRT('DART-PCR'!$E$44)</f>
        <v>#DIV/0!</v>
      </c>
      <c r="CE97" s="166" t="e">
        <f>CE95/SQRT('DART-PCR'!$E$44)</f>
        <v>#DIV/0!</v>
      </c>
      <c r="CF97" s="166" t="e">
        <f>CF95/SQRT('DART-PCR'!$E$44)</f>
        <v>#DIV/0!</v>
      </c>
      <c r="CG97" s="166" t="e">
        <f>CG95/SQRT('DART-PCR'!$E$44)</f>
        <v>#DIV/0!</v>
      </c>
      <c r="CH97" s="166" t="e">
        <f>CH95/SQRT('DART-PCR'!$E$44)</f>
        <v>#DIV/0!</v>
      </c>
      <c r="CI97" s="166" t="e">
        <f>CI95/SQRT('DART-PCR'!$E$44)</f>
        <v>#DIV/0!</v>
      </c>
      <c r="CJ97" s="166" t="e">
        <f>CJ95/SQRT('DART-PCR'!$E$44)</f>
        <v>#DIV/0!</v>
      </c>
      <c r="CK97" s="166" t="e">
        <f>CK95/SQRT('DART-PCR'!$E$44)</f>
        <v>#DIV/0!</v>
      </c>
      <c r="CL97" s="166" t="e">
        <f>CL95/SQRT('DART-PCR'!$E$44)</f>
        <v>#DIV/0!</v>
      </c>
      <c r="CM97" s="166" t="e">
        <f>CM95/SQRT('DART-PCR'!$E$44)</f>
        <v>#DIV/0!</v>
      </c>
      <c r="CN97" s="166" t="e">
        <f>CN95/SQRT('DART-PCR'!$E$44)</f>
        <v>#DIV/0!</v>
      </c>
      <c r="CO97" s="166" t="e">
        <f>CO95/SQRT('DART-PCR'!$E$44)</f>
        <v>#DIV/0!</v>
      </c>
      <c r="CP97" s="166" t="e">
        <f>CP95/SQRT('DART-PCR'!$E$44)</f>
        <v>#DIV/0!</v>
      </c>
      <c r="CQ97" s="166" t="e">
        <f>CQ95/SQRT('DART-PCR'!$E$44)</f>
        <v>#DIV/0!</v>
      </c>
      <c r="CR97" s="166" t="e">
        <f>CR95/SQRT('DART-PCR'!$E$44)</f>
        <v>#DIV/0!</v>
      </c>
      <c r="CS97" s="166" t="e">
        <f>CS95/SQRT('DART-PCR'!$E$44)</f>
        <v>#DIV/0!</v>
      </c>
    </row>
    <row r="98" spans="1:97" s="168" customFormat="1" ht="12.75">
      <c r="A98" s="167" t="s">
        <v>63</v>
      </c>
      <c r="B98" s="166" t="e">
        <f>B95*SQRT('DART-PCR'!$E$44)</f>
        <v>#DIV/0!</v>
      </c>
      <c r="C98" s="166" t="e">
        <f>C95*SQRT('DART-PCR'!$E$44)</f>
        <v>#DIV/0!</v>
      </c>
      <c r="D98" s="166" t="e">
        <f>D95*SQRT('DART-PCR'!$E$44)</f>
        <v>#DIV/0!</v>
      </c>
      <c r="E98" s="166" t="e">
        <f>E95*SQRT('DART-PCR'!$E$44)</f>
        <v>#DIV/0!</v>
      </c>
      <c r="F98" s="166" t="e">
        <f>F95*SQRT('DART-PCR'!$E$44)</f>
        <v>#DIV/0!</v>
      </c>
      <c r="G98" s="166" t="e">
        <f>G95*SQRT('DART-PCR'!$E$44)</f>
        <v>#DIV/0!</v>
      </c>
      <c r="H98" s="166" t="e">
        <f>H95*SQRT('DART-PCR'!$E$44)</f>
        <v>#DIV/0!</v>
      </c>
      <c r="I98" s="166" t="e">
        <f>I95*SQRT('DART-PCR'!$E$44)</f>
        <v>#DIV/0!</v>
      </c>
      <c r="J98" s="166" t="e">
        <f>J95*SQRT('DART-PCR'!$E$44)</f>
        <v>#DIV/0!</v>
      </c>
      <c r="K98" s="166" t="e">
        <f>K95*SQRT('DART-PCR'!$E$44)</f>
        <v>#DIV/0!</v>
      </c>
      <c r="L98" s="166" t="e">
        <f>L95*SQRT('DART-PCR'!$E$44)</f>
        <v>#DIV/0!</v>
      </c>
      <c r="M98" s="166" t="e">
        <f>M95*SQRT('DART-PCR'!$E$44)</f>
        <v>#DIV/0!</v>
      </c>
      <c r="N98" s="166" t="e">
        <f>N95*SQRT('DART-PCR'!$E$44)</f>
        <v>#DIV/0!</v>
      </c>
      <c r="O98" s="166" t="e">
        <f>O95*SQRT('DART-PCR'!$E$44)</f>
        <v>#DIV/0!</v>
      </c>
      <c r="P98" s="166" t="e">
        <f>P95*SQRT('DART-PCR'!$E$44)</f>
        <v>#DIV/0!</v>
      </c>
      <c r="Q98" s="166" t="e">
        <f>Q95*SQRT('DART-PCR'!$E$44)</f>
        <v>#DIV/0!</v>
      </c>
      <c r="R98" s="166" t="e">
        <f>R95*SQRT('DART-PCR'!$E$44)</f>
        <v>#DIV/0!</v>
      </c>
      <c r="S98" s="166" t="e">
        <f>S95*SQRT('DART-PCR'!$E$44)</f>
        <v>#DIV/0!</v>
      </c>
      <c r="T98" s="166" t="e">
        <f>T95*SQRT('DART-PCR'!$E$44)</f>
        <v>#DIV/0!</v>
      </c>
      <c r="U98" s="166" t="e">
        <f>U95*SQRT('DART-PCR'!$E$44)</f>
        <v>#DIV/0!</v>
      </c>
      <c r="V98" s="166" t="e">
        <f>V95*SQRT('DART-PCR'!$E$44)</f>
        <v>#DIV/0!</v>
      </c>
      <c r="W98" s="166" t="e">
        <f>W95*SQRT('DART-PCR'!$E$44)</f>
        <v>#DIV/0!</v>
      </c>
      <c r="X98" s="166" t="e">
        <f>X95*SQRT('DART-PCR'!$E$44)</f>
        <v>#DIV/0!</v>
      </c>
      <c r="Y98" s="166" t="e">
        <f>Y95*SQRT('DART-PCR'!$E$44)</f>
        <v>#DIV/0!</v>
      </c>
      <c r="Z98" s="166" t="e">
        <f>Z95*SQRT('DART-PCR'!$E$44)</f>
        <v>#DIV/0!</v>
      </c>
      <c r="AA98" s="166" t="e">
        <f>AA95*SQRT('DART-PCR'!$E$44)</f>
        <v>#DIV/0!</v>
      </c>
      <c r="AB98" s="166" t="e">
        <f>AB95*SQRT('DART-PCR'!$E$44)</f>
        <v>#DIV/0!</v>
      </c>
      <c r="AC98" s="166" t="e">
        <f>AC95*SQRT('DART-PCR'!$E$44)</f>
        <v>#DIV/0!</v>
      </c>
      <c r="AD98" s="166" t="e">
        <f>AD95*SQRT('DART-PCR'!$E$44)</f>
        <v>#DIV/0!</v>
      </c>
      <c r="AE98" s="166" t="e">
        <f>AE95*SQRT('DART-PCR'!$E$44)</f>
        <v>#DIV/0!</v>
      </c>
      <c r="AF98" s="166" t="e">
        <f>AF95*SQRT('DART-PCR'!$E$44)</f>
        <v>#DIV/0!</v>
      </c>
      <c r="AG98" s="166" t="e">
        <f>AG95*SQRT('DART-PCR'!$E$44)</f>
        <v>#DIV/0!</v>
      </c>
      <c r="AH98" s="166" t="e">
        <f>AH95*SQRT('DART-PCR'!$E$44)</f>
        <v>#DIV/0!</v>
      </c>
      <c r="AI98" s="166" t="e">
        <f>AI95*SQRT('DART-PCR'!$E$44)</f>
        <v>#DIV/0!</v>
      </c>
      <c r="AJ98" s="166" t="e">
        <f>AJ95*SQRT('DART-PCR'!$E$44)</f>
        <v>#DIV/0!</v>
      </c>
      <c r="AK98" s="166" t="e">
        <f>AK95*SQRT('DART-PCR'!$E$44)</f>
        <v>#DIV/0!</v>
      </c>
      <c r="AL98" s="166" t="e">
        <f>AL95*SQRT('DART-PCR'!$E$44)</f>
        <v>#DIV/0!</v>
      </c>
      <c r="AM98" s="166" t="e">
        <f>AM95*SQRT('DART-PCR'!$E$44)</f>
        <v>#DIV/0!</v>
      </c>
      <c r="AN98" s="166" t="e">
        <f>AN95*SQRT('DART-PCR'!$E$44)</f>
        <v>#DIV/0!</v>
      </c>
      <c r="AO98" s="166" t="e">
        <f>AO95*SQRT('DART-PCR'!$E$44)</f>
        <v>#DIV/0!</v>
      </c>
      <c r="AP98" s="166" t="e">
        <f>AP95*SQRT('DART-PCR'!$E$44)</f>
        <v>#DIV/0!</v>
      </c>
      <c r="AQ98" s="166" t="e">
        <f>AQ95*SQRT('DART-PCR'!$E$44)</f>
        <v>#DIV/0!</v>
      </c>
      <c r="AR98" s="166" t="e">
        <f>AR95*SQRT('DART-PCR'!$E$44)</f>
        <v>#DIV/0!</v>
      </c>
      <c r="AS98" s="166" t="e">
        <f>AS95*SQRT('DART-PCR'!$E$44)</f>
        <v>#DIV/0!</v>
      </c>
      <c r="AT98" s="166" t="e">
        <f>AT95*SQRT('DART-PCR'!$E$44)</f>
        <v>#DIV/0!</v>
      </c>
      <c r="AU98" s="166" t="e">
        <f>AU95*SQRT('DART-PCR'!$E$44)</f>
        <v>#DIV/0!</v>
      </c>
      <c r="AV98" s="166" t="e">
        <f>AV95*SQRT('DART-PCR'!$E$44)</f>
        <v>#DIV/0!</v>
      </c>
      <c r="AW98" s="166" t="e">
        <f>AW95*SQRT('DART-PCR'!$E$44)</f>
        <v>#DIV/0!</v>
      </c>
      <c r="AX98" s="166" t="e">
        <f>AX95*SQRT('DART-PCR'!$E$44)</f>
        <v>#DIV/0!</v>
      </c>
      <c r="AY98" s="166" t="e">
        <f>AY95*SQRT('DART-PCR'!$E$44)</f>
        <v>#DIV/0!</v>
      </c>
      <c r="AZ98" s="166" t="e">
        <f>AZ95*SQRT('DART-PCR'!$E$44)</f>
        <v>#DIV/0!</v>
      </c>
      <c r="BA98" s="166" t="e">
        <f>BA95*SQRT('DART-PCR'!$E$44)</f>
        <v>#DIV/0!</v>
      </c>
      <c r="BB98" s="166" t="e">
        <f>BB95*SQRT('DART-PCR'!$E$44)</f>
        <v>#DIV/0!</v>
      </c>
      <c r="BC98" s="166" t="e">
        <f>BC95*SQRT('DART-PCR'!$E$44)</f>
        <v>#DIV/0!</v>
      </c>
      <c r="BD98" s="166" t="e">
        <f>BD95*SQRT('DART-PCR'!$E$44)</f>
        <v>#DIV/0!</v>
      </c>
      <c r="BE98" s="166" t="e">
        <f>BE95*SQRT('DART-PCR'!$E$44)</f>
        <v>#DIV/0!</v>
      </c>
      <c r="BF98" s="166" t="e">
        <f>BF95*SQRT('DART-PCR'!$E$44)</f>
        <v>#DIV/0!</v>
      </c>
      <c r="BG98" s="166" t="e">
        <f>BG95*SQRT('DART-PCR'!$E$44)</f>
        <v>#DIV/0!</v>
      </c>
      <c r="BH98" s="166" t="e">
        <f>BH95*SQRT('DART-PCR'!$E$44)</f>
        <v>#DIV/0!</v>
      </c>
      <c r="BI98" s="166" t="e">
        <f>BI95*SQRT('DART-PCR'!$E$44)</f>
        <v>#DIV/0!</v>
      </c>
      <c r="BJ98" s="166" t="e">
        <f>BJ95*SQRT('DART-PCR'!$E$44)</f>
        <v>#DIV/0!</v>
      </c>
      <c r="BK98" s="166" t="e">
        <f>BK95*SQRT('DART-PCR'!$E$44)</f>
        <v>#DIV/0!</v>
      </c>
      <c r="BL98" s="166" t="e">
        <f>BL95*SQRT('DART-PCR'!$E$44)</f>
        <v>#DIV/0!</v>
      </c>
      <c r="BM98" s="166" t="e">
        <f>BM95*SQRT('DART-PCR'!$E$44)</f>
        <v>#DIV/0!</v>
      </c>
      <c r="BN98" s="166" t="e">
        <f>BN95*SQRT('DART-PCR'!$E$44)</f>
        <v>#DIV/0!</v>
      </c>
      <c r="BO98" s="166" t="e">
        <f>BO95*SQRT('DART-PCR'!$E$44)</f>
        <v>#DIV/0!</v>
      </c>
      <c r="BP98" s="166" t="e">
        <f>BP95*SQRT('DART-PCR'!$E$44)</f>
        <v>#DIV/0!</v>
      </c>
      <c r="BQ98" s="166" t="e">
        <f>BQ95*SQRT('DART-PCR'!$E$44)</f>
        <v>#DIV/0!</v>
      </c>
      <c r="BR98" s="166" t="e">
        <f>BR95*SQRT('DART-PCR'!$E$44)</f>
        <v>#DIV/0!</v>
      </c>
      <c r="BS98" s="166" t="e">
        <f>BS95*SQRT('DART-PCR'!$E$44)</f>
        <v>#DIV/0!</v>
      </c>
      <c r="BT98" s="166" t="e">
        <f>BT95*SQRT('DART-PCR'!$E$44)</f>
        <v>#DIV/0!</v>
      </c>
      <c r="BU98" s="166" t="e">
        <f>BU95*SQRT('DART-PCR'!$E$44)</f>
        <v>#DIV/0!</v>
      </c>
      <c r="BV98" s="166" t="e">
        <f>BV95*SQRT('DART-PCR'!$E$44)</f>
        <v>#DIV/0!</v>
      </c>
      <c r="BW98" s="166" t="e">
        <f>BW95*SQRT('DART-PCR'!$E$44)</f>
        <v>#DIV/0!</v>
      </c>
      <c r="BX98" s="166" t="e">
        <f>BX95*SQRT('DART-PCR'!$E$44)</f>
        <v>#DIV/0!</v>
      </c>
      <c r="BY98" s="166" t="e">
        <f>BY95*SQRT('DART-PCR'!$E$44)</f>
        <v>#DIV/0!</v>
      </c>
      <c r="BZ98" s="166" t="e">
        <f>BZ95*SQRT('DART-PCR'!$E$44)</f>
        <v>#DIV/0!</v>
      </c>
      <c r="CA98" s="166" t="e">
        <f>CA95*SQRT('DART-PCR'!$E$44)</f>
        <v>#DIV/0!</v>
      </c>
      <c r="CB98" s="166" t="e">
        <f>CB95*SQRT('DART-PCR'!$E$44)</f>
        <v>#DIV/0!</v>
      </c>
      <c r="CC98" s="166" t="e">
        <f>CC95*SQRT('DART-PCR'!$E$44)</f>
        <v>#DIV/0!</v>
      </c>
      <c r="CD98" s="166" t="e">
        <f>CD95*SQRT('DART-PCR'!$E$44)</f>
        <v>#DIV/0!</v>
      </c>
      <c r="CE98" s="166" t="e">
        <f>CE95*SQRT('DART-PCR'!$E$44)</f>
        <v>#DIV/0!</v>
      </c>
      <c r="CF98" s="166" t="e">
        <f>CF95*SQRT('DART-PCR'!$E$44)</f>
        <v>#DIV/0!</v>
      </c>
      <c r="CG98" s="166" t="e">
        <f>CG95*SQRT('DART-PCR'!$E$44)</f>
        <v>#DIV/0!</v>
      </c>
      <c r="CH98" s="166" t="e">
        <f>CH95*SQRT('DART-PCR'!$E$44)</f>
        <v>#DIV/0!</v>
      </c>
      <c r="CI98" s="166" t="e">
        <f>CI95*SQRT('DART-PCR'!$E$44)</f>
        <v>#DIV/0!</v>
      </c>
      <c r="CJ98" s="166" t="e">
        <f>CJ95*SQRT('DART-PCR'!$E$44)</f>
        <v>#DIV/0!</v>
      </c>
      <c r="CK98" s="166" t="e">
        <f>CK95*SQRT('DART-PCR'!$E$44)</f>
        <v>#DIV/0!</v>
      </c>
      <c r="CL98" s="166" t="e">
        <f>CL95*SQRT('DART-PCR'!$E$44)</f>
        <v>#DIV/0!</v>
      </c>
      <c r="CM98" s="166" t="e">
        <f>CM95*SQRT('DART-PCR'!$E$44)</f>
        <v>#DIV/0!</v>
      </c>
      <c r="CN98" s="166" t="e">
        <f>CN95*SQRT('DART-PCR'!$E$44)</f>
        <v>#DIV/0!</v>
      </c>
      <c r="CO98" s="166" t="e">
        <f>CO95*SQRT('DART-PCR'!$E$44)</f>
        <v>#DIV/0!</v>
      </c>
      <c r="CP98" s="166" t="e">
        <f>CP95*SQRT('DART-PCR'!$E$44)</f>
        <v>#DIV/0!</v>
      </c>
      <c r="CQ98" s="166" t="e">
        <f>CQ95*SQRT('DART-PCR'!$E$44)</f>
        <v>#DIV/0!</v>
      </c>
      <c r="CR98" s="166" t="e">
        <f>CR95*SQRT('DART-PCR'!$E$44)</f>
        <v>#DIV/0!</v>
      </c>
      <c r="CS98" s="166" t="e">
        <f>CS95*SQRT('DART-PCR'!$E$44)</f>
        <v>#DIV/0!</v>
      </c>
    </row>
    <row r="100" ht="12.75">
      <c r="A100" s="154">
        <v>1</v>
      </c>
    </row>
    <row r="101" ht="12.75">
      <c r="A101" s="154">
        <v>2</v>
      </c>
    </row>
    <row r="102" ht="12.75">
      <c r="A102" s="154">
        <v>3</v>
      </c>
    </row>
    <row r="103" ht="12.75">
      <c r="A103" s="154">
        <v>4</v>
      </c>
    </row>
    <row r="104" ht="12.75">
      <c r="A104" s="154">
        <v>5</v>
      </c>
    </row>
    <row r="105" spans="1:97" ht="12.75">
      <c r="A105" s="154">
        <v>6</v>
      </c>
      <c r="B105" s="61" t="e">
        <f aca="true" t="shared" si="25" ref="B105:AG105">IF(AND(B7&gt;B$97,B7&lt;B$98),LOG10(B7),"")</f>
        <v>#DIV/0!</v>
      </c>
      <c r="C105" s="61" t="e">
        <f t="shared" si="25"/>
        <v>#DIV/0!</v>
      </c>
      <c r="D105" s="61" t="e">
        <f t="shared" si="25"/>
        <v>#DIV/0!</v>
      </c>
      <c r="E105" s="61" t="e">
        <f t="shared" si="25"/>
        <v>#DIV/0!</v>
      </c>
      <c r="F105" s="61" t="e">
        <f t="shared" si="25"/>
        <v>#DIV/0!</v>
      </c>
      <c r="G105" s="61" t="e">
        <f t="shared" si="25"/>
        <v>#DIV/0!</v>
      </c>
      <c r="H105" s="61" t="e">
        <f t="shared" si="25"/>
        <v>#DIV/0!</v>
      </c>
      <c r="I105" s="61" t="e">
        <f t="shared" si="25"/>
        <v>#DIV/0!</v>
      </c>
      <c r="J105" s="61" t="e">
        <f t="shared" si="25"/>
        <v>#DIV/0!</v>
      </c>
      <c r="K105" s="61" t="e">
        <f t="shared" si="25"/>
        <v>#DIV/0!</v>
      </c>
      <c r="L105" s="61" t="e">
        <f t="shared" si="25"/>
        <v>#DIV/0!</v>
      </c>
      <c r="M105" s="61" t="e">
        <f t="shared" si="25"/>
        <v>#DIV/0!</v>
      </c>
      <c r="N105" s="61" t="e">
        <f t="shared" si="25"/>
        <v>#DIV/0!</v>
      </c>
      <c r="O105" s="61" t="e">
        <f t="shared" si="25"/>
        <v>#DIV/0!</v>
      </c>
      <c r="P105" s="61" t="e">
        <f t="shared" si="25"/>
        <v>#DIV/0!</v>
      </c>
      <c r="Q105" s="61" t="e">
        <f t="shared" si="25"/>
        <v>#DIV/0!</v>
      </c>
      <c r="R105" s="61" t="e">
        <f t="shared" si="25"/>
        <v>#DIV/0!</v>
      </c>
      <c r="S105" s="61" t="e">
        <f t="shared" si="25"/>
        <v>#DIV/0!</v>
      </c>
      <c r="T105" s="61" t="e">
        <f t="shared" si="25"/>
        <v>#DIV/0!</v>
      </c>
      <c r="U105" s="61" t="e">
        <f t="shared" si="25"/>
        <v>#DIV/0!</v>
      </c>
      <c r="V105" s="61" t="e">
        <f t="shared" si="25"/>
        <v>#DIV/0!</v>
      </c>
      <c r="W105" s="61" t="e">
        <f t="shared" si="25"/>
        <v>#DIV/0!</v>
      </c>
      <c r="X105" s="61" t="e">
        <f t="shared" si="25"/>
        <v>#DIV/0!</v>
      </c>
      <c r="Y105" s="61" t="e">
        <f t="shared" si="25"/>
        <v>#DIV/0!</v>
      </c>
      <c r="Z105" s="61" t="e">
        <f t="shared" si="25"/>
        <v>#DIV/0!</v>
      </c>
      <c r="AA105" s="61" t="e">
        <f t="shared" si="25"/>
        <v>#DIV/0!</v>
      </c>
      <c r="AB105" s="61" t="e">
        <f t="shared" si="25"/>
        <v>#DIV/0!</v>
      </c>
      <c r="AC105" s="61" t="e">
        <f t="shared" si="25"/>
        <v>#DIV/0!</v>
      </c>
      <c r="AD105" s="61" t="e">
        <f t="shared" si="25"/>
        <v>#DIV/0!</v>
      </c>
      <c r="AE105" s="61" t="e">
        <f t="shared" si="25"/>
        <v>#DIV/0!</v>
      </c>
      <c r="AF105" s="61" t="e">
        <f t="shared" si="25"/>
        <v>#DIV/0!</v>
      </c>
      <c r="AG105" s="61" t="e">
        <f t="shared" si="25"/>
        <v>#DIV/0!</v>
      </c>
      <c r="AH105" s="61" t="e">
        <f aca="true" t="shared" si="26" ref="AH105:BM105">IF(AND(AH7&gt;AH$97,AH7&lt;AH$98),LOG10(AH7),"")</f>
        <v>#DIV/0!</v>
      </c>
      <c r="AI105" s="61" t="e">
        <f t="shared" si="26"/>
        <v>#DIV/0!</v>
      </c>
      <c r="AJ105" s="61" t="e">
        <f t="shared" si="26"/>
        <v>#DIV/0!</v>
      </c>
      <c r="AK105" s="61" t="e">
        <f t="shared" si="26"/>
        <v>#DIV/0!</v>
      </c>
      <c r="AL105" s="61" t="e">
        <f t="shared" si="26"/>
        <v>#DIV/0!</v>
      </c>
      <c r="AM105" s="61" t="e">
        <f t="shared" si="26"/>
        <v>#DIV/0!</v>
      </c>
      <c r="AN105" s="61" t="e">
        <f t="shared" si="26"/>
        <v>#DIV/0!</v>
      </c>
      <c r="AO105" s="61" t="e">
        <f t="shared" si="26"/>
        <v>#DIV/0!</v>
      </c>
      <c r="AP105" s="61" t="e">
        <f t="shared" si="26"/>
        <v>#DIV/0!</v>
      </c>
      <c r="AQ105" s="61" t="e">
        <f t="shared" si="26"/>
        <v>#DIV/0!</v>
      </c>
      <c r="AR105" s="61" t="e">
        <f t="shared" si="26"/>
        <v>#DIV/0!</v>
      </c>
      <c r="AS105" s="61" t="e">
        <f t="shared" si="26"/>
        <v>#DIV/0!</v>
      </c>
      <c r="AT105" s="61" t="e">
        <f t="shared" si="26"/>
        <v>#DIV/0!</v>
      </c>
      <c r="AU105" s="61" t="e">
        <f t="shared" si="26"/>
        <v>#DIV/0!</v>
      </c>
      <c r="AV105" s="61" t="e">
        <f t="shared" si="26"/>
        <v>#DIV/0!</v>
      </c>
      <c r="AW105" s="61" t="e">
        <f t="shared" si="26"/>
        <v>#DIV/0!</v>
      </c>
      <c r="AX105" s="61" t="e">
        <f t="shared" si="26"/>
        <v>#DIV/0!</v>
      </c>
      <c r="AY105" s="61" t="e">
        <f t="shared" si="26"/>
        <v>#DIV/0!</v>
      </c>
      <c r="AZ105" s="61" t="e">
        <f t="shared" si="26"/>
        <v>#DIV/0!</v>
      </c>
      <c r="BA105" s="61" t="e">
        <f t="shared" si="26"/>
        <v>#DIV/0!</v>
      </c>
      <c r="BB105" s="61" t="e">
        <f t="shared" si="26"/>
        <v>#DIV/0!</v>
      </c>
      <c r="BC105" s="61" t="e">
        <f t="shared" si="26"/>
        <v>#DIV/0!</v>
      </c>
      <c r="BD105" s="61" t="e">
        <f t="shared" si="26"/>
        <v>#DIV/0!</v>
      </c>
      <c r="BE105" s="61" t="e">
        <f t="shared" si="26"/>
        <v>#DIV/0!</v>
      </c>
      <c r="BF105" s="61" t="e">
        <f t="shared" si="26"/>
        <v>#DIV/0!</v>
      </c>
      <c r="BG105" s="61" t="e">
        <f t="shared" si="26"/>
        <v>#DIV/0!</v>
      </c>
      <c r="BH105" s="61" t="e">
        <f t="shared" si="26"/>
        <v>#DIV/0!</v>
      </c>
      <c r="BI105" s="61" t="e">
        <f t="shared" si="26"/>
        <v>#DIV/0!</v>
      </c>
      <c r="BJ105" s="61" t="e">
        <f t="shared" si="26"/>
        <v>#DIV/0!</v>
      </c>
      <c r="BK105" s="61" t="e">
        <f t="shared" si="26"/>
        <v>#DIV/0!</v>
      </c>
      <c r="BL105" s="61" t="e">
        <f t="shared" si="26"/>
        <v>#DIV/0!</v>
      </c>
      <c r="BM105" s="61" t="e">
        <f t="shared" si="26"/>
        <v>#DIV/0!</v>
      </c>
      <c r="BN105" s="61" t="e">
        <f aca="true" t="shared" si="27" ref="BN105:CS105">IF(AND(BN7&gt;BN$97,BN7&lt;BN$98),LOG10(BN7),"")</f>
        <v>#DIV/0!</v>
      </c>
      <c r="BO105" s="61" t="e">
        <f t="shared" si="27"/>
        <v>#DIV/0!</v>
      </c>
      <c r="BP105" s="61" t="e">
        <f t="shared" si="27"/>
        <v>#DIV/0!</v>
      </c>
      <c r="BQ105" s="61" t="e">
        <f t="shared" si="27"/>
        <v>#DIV/0!</v>
      </c>
      <c r="BR105" s="61" t="e">
        <f t="shared" si="27"/>
        <v>#DIV/0!</v>
      </c>
      <c r="BS105" s="61" t="e">
        <f t="shared" si="27"/>
        <v>#DIV/0!</v>
      </c>
      <c r="BT105" s="61" t="e">
        <f t="shared" si="27"/>
        <v>#DIV/0!</v>
      </c>
      <c r="BU105" s="61" t="e">
        <f t="shared" si="27"/>
        <v>#DIV/0!</v>
      </c>
      <c r="BV105" s="61" t="e">
        <f t="shared" si="27"/>
        <v>#DIV/0!</v>
      </c>
      <c r="BW105" s="61" t="e">
        <f t="shared" si="27"/>
        <v>#DIV/0!</v>
      </c>
      <c r="BX105" s="61" t="e">
        <f t="shared" si="27"/>
        <v>#DIV/0!</v>
      </c>
      <c r="BY105" s="61" t="e">
        <f t="shared" si="27"/>
        <v>#DIV/0!</v>
      </c>
      <c r="BZ105" s="61" t="e">
        <f t="shared" si="27"/>
        <v>#DIV/0!</v>
      </c>
      <c r="CA105" s="61" t="e">
        <f t="shared" si="27"/>
        <v>#DIV/0!</v>
      </c>
      <c r="CB105" s="61" t="e">
        <f t="shared" si="27"/>
        <v>#DIV/0!</v>
      </c>
      <c r="CC105" s="61" t="e">
        <f t="shared" si="27"/>
        <v>#DIV/0!</v>
      </c>
      <c r="CD105" s="61" t="e">
        <f t="shared" si="27"/>
        <v>#DIV/0!</v>
      </c>
      <c r="CE105" s="61" t="e">
        <f t="shared" si="27"/>
        <v>#DIV/0!</v>
      </c>
      <c r="CF105" s="61" t="e">
        <f t="shared" si="27"/>
        <v>#DIV/0!</v>
      </c>
      <c r="CG105" s="61" t="e">
        <f t="shared" si="27"/>
        <v>#DIV/0!</v>
      </c>
      <c r="CH105" s="61" t="e">
        <f t="shared" si="27"/>
        <v>#DIV/0!</v>
      </c>
      <c r="CI105" s="61" t="e">
        <f t="shared" si="27"/>
        <v>#DIV/0!</v>
      </c>
      <c r="CJ105" s="61" t="e">
        <f t="shared" si="27"/>
        <v>#DIV/0!</v>
      </c>
      <c r="CK105" s="61" t="e">
        <f t="shared" si="27"/>
        <v>#DIV/0!</v>
      </c>
      <c r="CL105" s="61" t="e">
        <f t="shared" si="27"/>
        <v>#DIV/0!</v>
      </c>
      <c r="CM105" s="61" t="e">
        <f t="shared" si="27"/>
        <v>#DIV/0!</v>
      </c>
      <c r="CN105" s="61" t="e">
        <f t="shared" si="27"/>
        <v>#DIV/0!</v>
      </c>
      <c r="CO105" s="61" t="e">
        <f t="shared" si="27"/>
        <v>#DIV/0!</v>
      </c>
      <c r="CP105" s="61" t="e">
        <f t="shared" si="27"/>
        <v>#DIV/0!</v>
      </c>
      <c r="CQ105" s="61" t="e">
        <f t="shared" si="27"/>
        <v>#DIV/0!</v>
      </c>
      <c r="CR105" s="61" t="e">
        <f t="shared" si="27"/>
        <v>#DIV/0!</v>
      </c>
      <c r="CS105" s="61" t="e">
        <f t="shared" si="27"/>
        <v>#DIV/0!</v>
      </c>
    </row>
    <row r="106" spans="1:97" ht="12.75">
      <c r="A106" s="154">
        <v>7</v>
      </c>
      <c r="B106" s="61" t="e">
        <f aca="true" t="shared" si="28" ref="B106:AG106">IF(AND(B8&gt;B$97,B8&lt;B$98),LOG10(B8),"")</f>
        <v>#DIV/0!</v>
      </c>
      <c r="C106" s="61" t="e">
        <f t="shared" si="28"/>
        <v>#DIV/0!</v>
      </c>
      <c r="D106" s="61" t="e">
        <f t="shared" si="28"/>
        <v>#DIV/0!</v>
      </c>
      <c r="E106" s="61" t="e">
        <f t="shared" si="28"/>
        <v>#DIV/0!</v>
      </c>
      <c r="F106" s="61" t="e">
        <f t="shared" si="28"/>
        <v>#DIV/0!</v>
      </c>
      <c r="G106" s="61" t="e">
        <f t="shared" si="28"/>
        <v>#DIV/0!</v>
      </c>
      <c r="H106" s="61" t="e">
        <f t="shared" si="28"/>
        <v>#DIV/0!</v>
      </c>
      <c r="I106" s="61" t="e">
        <f t="shared" si="28"/>
        <v>#DIV/0!</v>
      </c>
      <c r="J106" s="61" t="e">
        <f t="shared" si="28"/>
        <v>#DIV/0!</v>
      </c>
      <c r="K106" s="61" t="e">
        <f t="shared" si="28"/>
        <v>#DIV/0!</v>
      </c>
      <c r="L106" s="61" t="e">
        <f t="shared" si="28"/>
        <v>#DIV/0!</v>
      </c>
      <c r="M106" s="61" t="e">
        <f t="shared" si="28"/>
        <v>#DIV/0!</v>
      </c>
      <c r="N106" s="61" t="e">
        <f t="shared" si="28"/>
        <v>#DIV/0!</v>
      </c>
      <c r="O106" s="61" t="e">
        <f t="shared" si="28"/>
        <v>#DIV/0!</v>
      </c>
      <c r="P106" s="61" t="e">
        <f t="shared" si="28"/>
        <v>#DIV/0!</v>
      </c>
      <c r="Q106" s="61" t="e">
        <f t="shared" si="28"/>
        <v>#DIV/0!</v>
      </c>
      <c r="R106" s="61" t="e">
        <f t="shared" si="28"/>
        <v>#DIV/0!</v>
      </c>
      <c r="S106" s="61" t="e">
        <f t="shared" si="28"/>
        <v>#DIV/0!</v>
      </c>
      <c r="T106" s="61" t="e">
        <f t="shared" si="28"/>
        <v>#DIV/0!</v>
      </c>
      <c r="U106" s="61" t="e">
        <f t="shared" si="28"/>
        <v>#DIV/0!</v>
      </c>
      <c r="V106" s="61" t="e">
        <f t="shared" si="28"/>
        <v>#DIV/0!</v>
      </c>
      <c r="W106" s="61" t="e">
        <f t="shared" si="28"/>
        <v>#DIV/0!</v>
      </c>
      <c r="X106" s="61" t="e">
        <f t="shared" si="28"/>
        <v>#DIV/0!</v>
      </c>
      <c r="Y106" s="61" t="e">
        <f t="shared" si="28"/>
        <v>#DIV/0!</v>
      </c>
      <c r="Z106" s="61" t="e">
        <f t="shared" si="28"/>
        <v>#DIV/0!</v>
      </c>
      <c r="AA106" s="61" t="e">
        <f t="shared" si="28"/>
        <v>#DIV/0!</v>
      </c>
      <c r="AB106" s="61" t="e">
        <f t="shared" si="28"/>
        <v>#DIV/0!</v>
      </c>
      <c r="AC106" s="61" t="e">
        <f t="shared" si="28"/>
        <v>#DIV/0!</v>
      </c>
      <c r="AD106" s="61" t="e">
        <f t="shared" si="28"/>
        <v>#DIV/0!</v>
      </c>
      <c r="AE106" s="61" t="e">
        <f t="shared" si="28"/>
        <v>#DIV/0!</v>
      </c>
      <c r="AF106" s="61" t="e">
        <f t="shared" si="28"/>
        <v>#DIV/0!</v>
      </c>
      <c r="AG106" s="61" t="e">
        <f t="shared" si="28"/>
        <v>#DIV/0!</v>
      </c>
      <c r="AH106" s="61" t="e">
        <f aca="true" t="shared" si="29" ref="AH106:BM106">IF(AND(AH8&gt;AH$97,AH8&lt;AH$98),LOG10(AH8),"")</f>
        <v>#DIV/0!</v>
      </c>
      <c r="AI106" s="61" t="e">
        <f t="shared" si="29"/>
        <v>#DIV/0!</v>
      </c>
      <c r="AJ106" s="61" t="e">
        <f t="shared" si="29"/>
        <v>#DIV/0!</v>
      </c>
      <c r="AK106" s="61" t="e">
        <f t="shared" si="29"/>
        <v>#DIV/0!</v>
      </c>
      <c r="AL106" s="61" t="e">
        <f t="shared" si="29"/>
        <v>#DIV/0!</v>
      </c>
      <c r="AM106" s="61" t="e">
        <f t="shared" si="29"/>
        <v>#DIV/0!</v>
      </c>
      <c r="AN106" s="61" t="e">
        <f t="shared" si="29"/>
        <v>#DIV/0!</v>
      </c>
      <c r="AO106" s="61" t="e">
        <f t="shared" si="29"/>
        <v>#DIV/0!</v>
      </c>
      <c r="AP106" s="61" t="e">
        <f t="shared" si="29"/>
        <v>#DIV/0!</v>
      </c>
      <c r="AQ106" s="61" t="e">
        <f t="shared" si="29"/>
        <v>#DIV/0!</v>
      </c>
      <c r="AR106" s="61" t="e">
        <f t="shared" si="29"/>
        <v>#DIV/0!</v>
      </c>
      <c r="AS106" s="61" t="e">
        <f t="shared" si="29"/>
        <v>#DIV/0!</v>
      </c>
      <c r="AT106" s="61" t="e">
        <f t="shared" si="29"/>
        <v>#DIV/0!</v>
      </c>
      <c r="AU106" s="61" t="e">
        <f t="shared" si="29"/>
        <v>#DIV/0!</v>
      </c>
      <c r="AV106" s="61" t="e">
        <f t="shared" si="29"/>
        <v>#DIV/0!</v>
      </c>
      <c r="AW106" s="61" t="e">
        <f t="shared" si="29"/>
        <v>#DIV/0!</v>
      </c>
      <c r="AX106" s="61" t="e">
        <f t="shared" si="29"/>
        <v>#DIV/0!</v>
      </c>
      <c r="AY106" s="61" t="e">
        <f t="shared" si="29"/>
        <v>#DIV/0!</v>
      </c>
      <c r="AZ106" s="61" t="e">
        <f t="shared" si="29"/>
        <v>#DIV/0!</v>
      </c>
      <c r="BA106" s="61" t="e">
        <f t="shared" si="29"/>
        <v>#DIV/0!</v>
      </c>
      <c r="BB106" s="61" t="e">
        <f t="shared" si="29"/>
        <v>#DIV/0!</v>
      </c>
      <c r="BC106" s="61" t="e">
        <f t="shared" si="29"/>
        <v>#DIV/0!</v>
      </c>
      <c r="BD106" s="61" t="e">
        <f t="shared" si="29"/>
        <v>#DIV/0!</v>
      </c>
      <c r="BE106" s="61" t="e">
        <f t="shared" si="29"/>
        <v>#DIV/0!</v>
      </c>
      <c r="BF106" s="61" t="e">
        <f t="shared" si="29"/>
        <v>#DIV/0!</v>
      </c>
      <c r="BG106" s="61" t="e">
        <f t="shared" si="29"/>
        <v>#DIV/0!</v>
      </c>
      <c r="BH106" s="61" t="e">
        <f t="shared" si="29"/>
        <v>#DIV/0!</v>
      </c>
      <c r="BI106" s="61" t="e">
        <f t="shared" si="29"/>
        <v>#DIV/0!</v>
      </c>
      <c r="BJ106" s="61" t="e">
        <f t="shared" si="29"/>
        <v>#DIV/0!</v>
      </c>
      <c r="BK106" s="61" t="e">
        <f t="shared" si="29"/>
        <v>#DIV/0!</v>
      </c>
      <c r="BL106" s="61" t="e">
        <f t="shared" si="29"/>
        <v>#DIV/0!</v>
      </c>
      <c r="BM106" s="61" t="e">
        <f t="shared" si="29"/>
        <v>#DIV/0!</v>
      </c>
      <c r="BN106" s="61" t="e">
        <f aca="true" t="shared" si="30" ref="BN106:CS106">IF(AND(BN8&gt;BN$97,BN8&lt;BN$98),LOG10(BN8),"")</f>
        <v>#DIV/0!</v>
      </c>
      <c r="BO106" s="61" t="e">
        <f t="shared" si="30"/>
        <v>#DIV/0!</v>
      </c>
      <c r="BP106" s="61" t="e">
        <f t="shared" si="30"/>
        <v>#DIV/0!</v>
      </c>
      <c r="BQ106" s="61" t="e">
        <f t="shared" si="30"/>
        <v>#DIV/0!</v>
      </c>
      <c r="BR106" s="61" t="e">
        <f t="shared" si="30"/>
        <v>#DIV/0!</v>
      </c>
      <c r="BS106" s="61" t="e">
        <f t="shared" si="30"/>
        <v>#DIV/0!</v>
      </c>
      <c r="BT106" s="61" t="e">
        <f t="shared" si="30"/>
        <v>#DIV/0!</v>
      </c>
      <c r="BU106" s="61" t="e">
        <f t="shared" si="30"/>
        <v>#DIV/0!</v>
      </c>
      <c r="BV106" s="61" t="e">
        <f t="shared" si="30"/>
        <v>#DIV/0!</v>
      </c>
      <c r="BW106" s="61" t="e">
        <f t="shared" si="30"/>
        <v>#DIV/0!</v>
      </c>
      <c r="BX106" s="61" t="e">
        <f t="shared" si="30"/>
        <v>#DIV/0!</v>
      </c>
      <c r="BY106" s="61" t="e">
        <f t="shared" si="30"/>
        <v>#DIV/0!</v>
      </c>
      <c r="BZ106" s="61" t="e">
        <f t="shared" si="30"/>
        <v>#DIV/0!</v>
      </c>
      <c r="CA106" s="61" t="e">
        <f t="shared" si="30"/>
        <v>#DIV/0!</v>
      </c>
      <c r="CB106" s="61" t="e">
        <f t="shared" si="30"/>
        <v>#DIV/0!</v>
      </c>
      <c r="CC106" s="61" t="e">
        <f t="shared" si="30"/>
        <v>#DIV/0!</v>
      </c>
      <c r="CD106" s="61" t="e">
        <f t="shared" si="30"/>
        <v>#DIV/0!</v>
      </c>
      <c r="CE106" s="61" t="e">
        <f t="shared" si="30"/>
        <v>#DIV/0!</v>
      </c>
      <c r="CF106" s="61" t="e">
        <f t="shared" si="30"/>
        <v>#DIV/0!</v>
      </c>
      <c r="CG106" s="61" t="e">
        <f t="shared" si="30"/>
        <v>#DIV/0!</v>
      </c>
      <c r="CH106" s="61" t="e">
        <f t="shared" si="30"/>
        <v>#DIV/0!</v>
      </c>
      <c r="CI106" s="61" t="e">
        <f t="shared" si="30"/>
        <v>#DIV/0!</v>
      </c>
      <c r="CJ106" s="61" t="e">
        <f t="shared" si="30"/>
        <v>#DIV/0!</v>
      </c>
      <c r="CK106" s="61" t="e">
        <f t="shared" si="30"/>
        <v>#DIV/0!</v>
      </c>
      <c r="CL106" s="61" t="e">
        <f t="shared" si="30"/>
        <v>#DIV/0!</v>
      </c>
      <c r="CM106" s="61" t="e">
        <f t="shared" si="30"/>
        <v>#DIV/0!</v>
      </c>
      <c r="CN106" s="61" t="e">
        <f t="shared" si="30"/>
        <v>#DIV/0!</v>
      </c>
      <c r="CO106" s="61" t="e">
        <f t="shared" si="30"/>
        <v>#DIV/0!</v>
      </c>
      <c r="CP106" s="61" t="e">
        <f t="shared" si="30"/>
        <v>#DIV/0!</v>
      </c>
      <c r="CQ106" s="61" t="e">
        <f t="shared" si="30"/>
        <v>#DIV/0!</v>
      </c>
      <c r="CR106" s="61" t="e">
        <f t="shared" si="30"/>
        <v>#DIV/0!</v>
      </c>
      <c r="CS106" s="61" t="e">
        <f t="shared" si="30"/>
        <v>#DIV/0!</v>
      </c>
    </row>
    <row r="107" spans="1:97" ht="12.75">
      <c r="A107" s="154">
        <v>8</v>
      </c>
      <c r="B107" s="61" t="e">
        <f aca="true" t="shared" si="31" ref="B107:AG107">IF(AND(B9&gt;B$97,B9&lt;B$98),LOG10(B9),"")</f>
        <v>#DIV/0!</v>
      </c>
      <c r="C107" s="61" t="e">
        <f t="shared" si="31"/>
        <v>#DIV/0!</v>
      </c>
      <c r="D107" s="61" t="e">
        <f t="shared" si="31"/>
        <v>#DIV/0!</v>
      </c>
      <c r="E107" s="61" t="e">
        <f t="shared" si="31"/>
        <v>#DIV/0!</v>
      </c>
      <c r="F107" s="61" t="e">
        <f t="shared" si="31"/>
        <v>#DIV/0!</v>
      </c>
      <c r="G107" s="61" t="e">
        <f t="shared" si="31"/>
        <v>#DIV/0!</v>
      </c>
      <c r="H107" s="61" t="e">
        <f t="shared" si="31"/>
        <v>#DIV/0!</v>
      </c>
      <c r="I107" s="61" t="e">
        <f t="shared" si="31"/>
        <v>#DIV/0!</v>
      </c>
      <c r="J107" s="61" t="e">
        <f t="shared" si="31"/>
        <v>#DIV/0!</v>
      </c>
      <c r="K107" s="61" t="e">
        <f t="shared" si="31"/>
        <v>#DIV/0!</v>
      </c>
      <c r="L107" s="61" t="e">
        <f t="shared" si="31"/>
        <v>#DIV/0!</v>
      </c>
      <c r="M107" s="61" t="e">
        <f t="shared" si="31"/>
        <v>#DIV/0!</v>
      </c>
      <c r="N107" s="61" t="e">
        <f t="shared" si="31"/>
        <v>#DIV/0!</v>
      </c>
      <c r="O107" s="61" t="e">
        <f t="shared" si="31"/>
        <v>#DIV/0!</v>
      </c>
      <c r="P107" s="61" t="e">
        <f t="shared" si="31"/>
        <v>#DIV/0!</v>
      </c>
      <c r="Q107" s="61" t="e">
        <f t="shared" si="31"/>
        <v>#DIV/0!</v>
      </c>
      <c r="R107" s="61" t="e">
        <f t="shared" si="31"/>
        <v>#DIV/0!</v>
      </c>
      <c r="S107" s="61" t="e">
        <f t="shared" si="31"/>
        <v>#DIV/0!</v>
      </c>
      <c r="T107" s="61" t="e">
        <f t="shared" si="31"/>
        <v>#DIV/0!</v>
      </c>
      <c r="U107" s="61" t="e">
        <f t="shared" si="31"/>
        <v>#DIV/0!</v>
      </c>
      <c r="V107" s="61" t="e">
        <f t="shared" si="31"/>
        <v>#DIV/0!</v>
      </c>
      <c r="W107" s="61" t="e">
        <f t="shared" si="31"/>
        <v>#DIV/0!</v>
      </c>
      <c r="X107" s="61" t="e">
        <f t="shared" si="31"/>
        <v>#DIV/0!</v>
      </c>
      <c r="Y107" s="61" t="e">
        <f t="shared" si="31"/>
        <v>#DIV/0!</v>
      </c>
      <c r="Z107" s="61" t="e">
        <f t="shared" si="31"/>
        <v>#DIV/0!</v>
      </c>
      <c r="AA107" s="61" t="e">
        <f t="shared" si="31"/>
        <v>#DIV/0!</v>
      </c>
      <c r="AB107" s="61" t="e">
        <f t="shared" si="31"/>
        <v>#DIV/0!</v>
      </c>
      <c r="AC107" s="61" t="e">
        <f t="shared" si="31"/>
        <v>#DIV/0!</v>
      </c>
      <c r="AD107" s="61" t="e">
        <f t="shared" si="31"/>
        <v>#DIV/0!</v>
      </c>
      <c r="AE107" s="61" t="e">
        <f t="shared" si="31"/>
        <v>#DIV/0!</v>
      </c>
      <c r="AF107" s="61" t="e">
        <f t="shared" si="31"/>
        <v>#DIV/0!</v>
      </c>
      <c r="AG107" s="61" t="e">
        <f t="shared" si="31"/>
        <v>#DIV/0!</v>
      </c>
      <c r="AH107" s="61" t="e">
        <f aca="true" t="shared" si="32" ref="AH107:BM107">IF(AND(AH9&gt;AH$97,AH9&lt;AH$98),LOG10(AH9),"")</f>
        <v>#DIV/0!</v>
      </c>
      <c r="AI107" s="61" t="e">
        <f t="shared" si="32"/>
        <v>#DIV/0!</v>
      </c>
      <c r="AJ107" s="61" t="e">
        <f t="shared" si="32"/>
        <v>#DIV/0!</v>
      </c>
      <c r="AK107" s="61" t="e">
        <f t="shared" si="32"/>
        <v>#DIV/0!</v>
      </c>
      <c r="AL107" s="61" t="e">
        <f t="shared" si="32"/>
        <v>#DIV/0!</v>
      </c>
      <c r="AM107" s="61" t="e">
        <f t="shared" si="32"/>
        <v>#DIV/0!</v>
      </c>
      <c r="AN107" s="61" t="e">
        <f t="shared" si="32"/>
        <v>#DIV/0!</v>
      </c>
      <c r="AO107" s="61" t="e">
        <f t="shared" si="32"/>
        <v>#DIV/0!</v>
      </c>
      <c r="AP107" s="61" t="e">
        <f t="shared" si="32"/>
        <v>#DIV/0!</v>
      </c>
      <c r="AQ107" s="61" t="e">
        <f t="shared" si="32"/>
        <v>#DIV/0!</v>
      </c>
      <c r="AR107" s="61" t="e">
        <f t="shared" si="32"/>
        <v>#DIV/0!</v>
      </c>
      <c r="AS107" s="61" t="e">
        <f t="shared" si="32"/>
        <v>#DIV/0!</v>
      </c>
      <c r="AT107" s="61" t="e">
        <f t="shared" si="32"/>
        <v>#DIV/0!</v>
      </c>
      <c r="AU107" s="61" t="e">
        <f t="shared" si="32"/>
        <v>#DIV/0!</v>
      </c>
      <c r="AV107" s="61" t="e">
        <f t="shared" si="32"/>
        <v>#DIV/0!</v>
      </c>
      <c r="AW107" s="61" t="e">
        <f t="shared" si="32"/>
        <v>#DIV/0!</v>
      </c>
      <c r="AX107" s="61" t="e">
        <f t="shared" si="32"/>
        <v>#DIV/0!</v>
      </c>
      <c r="AY107" s="61" t="e">
        <f t="shared" si="32"/>
        <v>#DIV/0!</v>
      </c>
      <c r="AZ107" s="61" t="e">
        <f t="shared" si="32"/>
        <v>#DIV/0!</v>
      </c>
      <c r="BA107" s="61" t="e">
        <f t="shared" si="32"/>
        <v>#DIV/0!</v>
      </c>
      <c r="BB107" s="61" t="e">
        <f t="shared" si="32"/>
        <v>#DIV/0!</v>
      </c>
      <c r="BC107" s="61" t="e">
        <f t="shared" si="32"/>
        <v>#DIV/0!</v>
      </c>
      <c r="BD107" s="61" t="e">
        <f t="shared" si="32"/>
        <v>#DIV/0!</v>
      </c>
      <c r="BE107" s="61" t="e">
        <f t="shared" si="32"/>
        <v>#DIV/0!</v>
      </c>
      <c r="BF107" s="61" t="e">
        <f t="shared" si="32"/>
        <v>#DIV/0!</v>
      </c>
      <c r="BG107" s="61" t="e">
        <f t="shared" si="32"/>
        <v>#DIV/0!</v>
      </c>
      <c r="BH107" s="61" t="e">
        <f t="shared" si="32"/>
        <v>#DIV/0!</v>
      </c>
      <c r="BI107" s="61" t="e">
        <f t="shared" si="32"/>
        <v>#DIV/0!</v>
      </c>
      <c r="BJ107" s="61" t="e">
        <f t="shared" si="32"/>
        <v>#DIV/0!</v>
      </c>
      <c r="BK107" s="61" t="e">
        <f t="shared" si="32"/>
        <v>#DIV/0!</v>
      </c>
      <c r="BL107" s="61" t="e">
        <f t="shared" si="32"/>
        <v>#DIV/0!</v>
      </c>
      <c r="BM107" s="61" t="e">
        <f t="shared" si="32"/>
        <v>#DIV/0!</v>
      </c>
      <c r="BN107" s="61" t="e">
        <f aca="true" t="shared" si="33" ref="BN107:CS107">IF(AND(BN9&gt;BN$97,BN9&lt;BN$98),LOG10(BN9),"")</f>
        <v>#DIV/0!</v>
      </c>
      <c r="BO107" s="61" t="e">
        <f t="shared" si="33"/>
        <v>#DIV/0!</v>
      </c>
      <c r="BP107" s="61" t="e">
        <f t="shared" si="33"/>
        <v>#DIV/0!</v>
      </c>
      <c r="BQ107" s="61" t="e">
        <f t="shared" si="33"/>
        <v>#DIV/0!</v>
      </c>
      <c r="BR107" s="61" t="e">
        <f t="shared" si="33"/>
        <v>#DIV/0!</v>
      </c>
      <c r="BS107" s="61" t="e">
        <f t="shared" si="33"/>
        <v>#DIV/0!</v>
      </c>
      <c r="BT107" s="61" t="e">
        <f t="shared" si="33"/>
        <v>#DIV/0!</v>
      </c>
      <c r="BU107" s="61" t="e">
        <f t="shared" si="33"/>
        <v>#DIV/0!</v>
      </c>
      <c r="BV107" s="61" t="e">
        <f t="shared" si="33"/>
        <v>#DIV/0!</v>
      </c>
      <c r="BW107" s="61" t="e">
        <f t="shared" si="33"/>
        <v>#DIV/0!</v>
      </c>
      <c r="BX107" s="61" t="e">
        <f t="shared" si="33"/>
        <v>#DIV/0!</v>
      </c>
      <c r="BY107" s="61" t="e">
        <f t="shared" si="33"/>
        <v>#DIV/0!</v>
      </c>
      <c r="BZ107" s="61" t="e">
        <f t="shared" si="33"/>
        <v>#DIV/0!</v>
      </c>
      <c r="CA107" s="61" t="e">
        <f t="shared" si="33"/>
        <v>#DIV/0!</v>
      </c>
      <c r="CB107" s="61" t="e">
        <f t="shared" si="33"/>
        <v>#DIV/0!</v>
      </c>
      <c r="CC107" s="61" t="e">
        <f t="shared" si="33"/>
        <v>#DIV/0!</v>
      </c>
      <c r="CD107" s="61" t="e">
        <f t="shared" si="33"/>
        <v>#DIV/0!</v>
      </c>
      <c r="CE107" s="61" t="e">
        <f t="shared" si="33"/>
        <v>#DIV/0!</v>
      </c>
      <c r="CF107" s="61" t="e">
        <f t="shared" si="33"/>
        <v>#DIV/0!</v>
      </c>
      <c r="CG107" s="61" t="e">
        <f t="shared" si="33"/>
        <v>#DIV/0!</v>
      </c>
      <c r="CH107" s="61" t="e">
        <f t="shared" si="33"/>
        <v>#DIV/0!</v>
      </c>
      <c r="CI107" s="61" t="e">
        <f t="shared" si="33"/>
        <v>#DIV/0!</v>
      </c>
      <c r="CJ107" s="61" t="e">
        <f t="shared" si="33"/>
        <v>#DIV/0!</v>
      </c>
      <c r="CK107" s="61" t="e">
        <f t="shared" si="33"/>
        <v>#DIV/0!</v>
      </c>
      <c r="CL107" s="61" t="e">
        <f t="shared" si="33"/>
        <v>#DIV/0!</v>
      </c>
      <c r="CM107" s="61" t="e">
        <f t="shared" si="33"/>
        <v>#DIV/0!</v>
      </c>
      <c r="CN107" s="61" t="e">
        <f t="shared" si="33"/>
        <v>#DIV/0!</v>
      </c>
      <c r="CO107" s="61" t="e">
        <f t="shared" si="33"/>
        <v>#DIV/0!</v>
      </c>
      <c r="CP107" s="61" t="e">
        <f t="shared" si="33"/>
        <v>#DIV/0!</v>
      </c>
      <c r="CQ107" s="61" t="e">
        <f t="shared" si="33"/>
        <v>#DIV/0!</v>
      </c>
      <c r="CR107" s="61" t="e">
        <f t="shared" si="33"/>
        <v>#DIV/0!</v>
      </c>
      <c r="CS107" s="61" t="e">
        <f t="shared" si="33"/>
        <v>#DIV/0!</v>
      </c>
    </row>
    <row r="108" spans="1:97" ht="12.75">
      <c r="A108" s="154">
        <v>9</v>
      </c>
      <c r="B108" s="61" t="e">
        <f aca="true" t="shared" si="34" ref="B108:AG108">IF(AND(B10&gt;B$97,B10&lt;B$98),LOG10(B10),"")</f>
        <v>#DIV/0!</v>
      </c>
      <c r="C108" s="61" t="e">
        <f t="shared" si="34"/>
        <v>#DIV/0!</v>
      </c>
      <c r="D108" s="61" t="e">
        <f t="shared" si="34"/>
        <v>#DIV/0!</v>
      </c>
      <c r="E108" s="61" t="e">
        <f t="shared" si="34"/>
        <v>#DIV/0!</v>
      </c>
      <c r="F108" s="61" t="e">
        <f t="shared" si="34"/>
        <v>#DIV/0!</v>
      </c>
      <c r="G108" s="61" t="e">
        <f t="shared" si="34"/>
        <v>#DIV/0!</v>
      </c>
      <c r="H108" s="61" t="e">
        <f t="shared" si="34"/>
        <v>#DIV/0!</v>
      </c>
      <c r="I108" s="61" t="e">
        <f t="shared" si="34"/>
        <v>#DIV/0!</v>
      </c>
      <c r="J108" s="61" t="e">
        <f t="shared" si="34"/>
        <v>#DIV/0!</v>
      </c>
      <c r="K108" s="61" t="e">
        <f t="shared" si="34"/>
        <v>#DIV/0!</v>
      </c>
      <c r="L108" s="61" t="e">
        <f t="shared" si="34"/>
        <v>#DIV/0!</v>
      </c>
      <c r="M108" s="61" t="e">
        <f t="shared" si="34"/>
        <v>#DIV/0!</v>
      </c>
      <c r="N108" s="61" t="e">
        <f t="shared" si="34"/>
        <v>#DIV/0!</v>
      </c>
      <c r="O108" s="61" t="e">
        <f t="shared" si="34"/>
        <v>#DIV/0!</v>
      </c>
      <c r="P108" s="61" t="e">
        <f t="shared" si="34"/>
        <v>#DIV/0!</v>
      </c>
      <c r="Q108" s="61" t="e">
        <f t="shared" si="34"/>
        <v>#DIV/0!</v>
      </c>
      <c r="R108" s="61" t="e">
        <f t="shared" si="34"/>
        <v>#DIV/0!</v>
      </c>
      <c r="S108" s="61" t="e">
        <f t="shared" si="34"/>
        <v>#DIV/0!</v>
      </c>
      <c r="T108" s="61" t="e">
        <f t="shared" si="34"/>
        <v>#DIV/0!</v>
      </c>
      <c r="U108" s="61" t="e">
        <f t="shared" si="34"/>
        <v>#DIV/0!</v>
      </c>
      <c r="V108" s="61" t="e">
        <f t="shared" si="34"/>
        <v>#DIV/0!</v>
      </c>
      <c r="W108" s="61" t="e">
        <f t="shared" si="34"/>
        <v>#DIV/0!</v>
      </c>
      <c r="X108" s="61" t="e">
        <f t="shared" si="34"/>
        <v>#DIV/0!</v>
      </c>
      <c r="Y108" s="61" t="e">
        <f t="shared" si="34"/>
        <v>#DIV/0!</v>
      </c>
      <c r="Z108" s="61" t="e">
        <f t="shared" si="34"/>
        <v>#DIV/0!</v>
      </c>
      <c r="AA108" s="61" t="e">
        <f t="shared" si="34"/>
        <v>#DIV/0!</v>
      </c>
      <c r="AB108" s="61" t="e">
        <f t="shared" si="34"/>
        <v>#DIV/0!</v>
      </c>
      <c r="AC108" s="61" t="e">
        <f t="shared" si="34"/>
        <v>#DIV/0!</v>
      </c>
      <c r="AD108" s="61" t="e">
        <f t="shared" si="34"/>
        <v>#DIV/0!</v>
      </c>
      <c r="AE108" s="61" t="e">
        <f t="shared" si="34"/>
        <v>#DIV/0!</v>
      </c>
      <c r="AF108" s="61" t="e">
        <f t="shared" si="34"/>
        <v>#DIV/0!</v>
      </c>
      <c r="AG108" s="61" t="e">
        <f t="shared" si="34"/>
        <v>#DIV/0!</v>
      </c>
      <c r="AH108" s="61" t="e">
        <f aca="true" t="shared" si="35" ref="AH108:BM108">IF(AND(AH10&gt;AH$97,AH10&lt;AH$98),LOG10(AH10),"")</f>
        <v>#DIV/0!</v>
      </c>
      <c r="AI108" s="61" t="e">
        <f t="shared" si="35"/>
        <v>#DIV/0!</v>
      </c>
      <c r="AJ108" s="61" t="e">
        <f t="shared" si="35"/>
        <v>#DIV/0!</v>
      </c>
      <c r="AK108" s="61" t="e">
        <f t="shared" si="35"/>
        <v>#DIV/0!</v>
      </c>
      <c r="AL108" s="61" t="e">
        <f t="shared" si="35"/>
        <v>#DIV/0!</v>
      </c>
      <c r="AM108" s="61" t="e">
        <f t="shared" si="35"/>
        <v>#DIV/0!</v>
      </c>
      <c r="AN108" s="61" t="e">
        <f t="shared" si="35"/>
        <v>#DIV/0!</v>
      </c>
      <c r="AO108" s="61" t="e">
        <f t="shared" si="35"/>
        <v>#DIV/0!</v>
      </c>
      <c r="AP108" s="61" t="e">
        <f t="shared" si="35"/>
        <v>#DIV/0!</v>
      </c>
      <c r="AQ108" s="61" t="e">
        <f t="shared" si="35"/>
        <v>#DIV/0!</v>
      </c>
      <c r="AR108" s="61" t="e">
        <f t="shared" si="35"/>
        <v>#DIV/0!</v>
      </c>
      <c r="AS108" s="61" t="e">
        <f t="shared" si="35"/>
        <v>#DIV/0!</v>
      </c>
      <c r="AT108" s="61" t="e">
        <f t="shared" si="35"/>
        <v>#DIV/0!</v>
      </c>
      <c r="AU108" s="61" t="e">
        <f t="shared" si="35"/>
        <v>#DIV/0!</v>
      </c>
      <c r="AV108" s="61" t="e">
        <f t="shared" si="35"/>
        <v>#DIV/0!</v>
      </c>
      <c r="AW108" s="61" t="e">
        <f t="shared" si="35"/>
        <v>#DIV/0!</v>
      </c>
      <c r="AX108" s="61" t="e">
        <f t="shared" si="35"/>
        <v>#DIV/0!</v>
      </c>
      <c r="AY108" s="61" t="e">
        <f t="shared" si="35"/>
        <v>#DIV/0!</v>
      </c>
      <c r="AZ108" s="61" t="e">
        <f t="shared" si="35"/>
        <v>#DIV/0!</v>
      </c>
      <c r="BA108" s="61" t="e">
        <f t="shared" si="35"/>
        <v>#DIV/0!</v>
      </c>
      <c r="BB108" s="61" t="e">
        <f t="shared" si="35"/>
        <v>#DIV/0!</v>
      </c>
      <c r="BC108" s="61" t="e">
        <f t="shared" si="35"/>
        <v>#DIV/0!</v>
      </c>
      <c r="BD108" s="61" t="e">
        <f t="shared" si="35"/>
        <v>#DIV/0!</v>
      </c>
      <c r="BE108" s="61" t="e">
        <f t="shared" si="35"/>
        <v>#DIV/0!</v>
      </c>
      <c r="BF108" s="61" t="e">
        <f t="shared" si="35"/>
        <v>#DIV/0!</v>
      </c>
      <c r="BG108" s="61" t="e">
        <f t="shared" si="35"/>
        <v>#DIV/0!</v>
      </c>
      <c r="BH108" s="61" t="e">
        <f t="shared" si="35"/>
        <v>#DIV/0!</v>
      </c>
      <c r="BI108" s="61" t="e">
        <f t="shared" si="35"/>
        <v>#DIV/0!</v>
      </c>
      <c r="BJ108" s="61" t="e">
        <f t="shared" si="35"/>
        <v>#DIV/0!</v>
      </c>
      <c r="BK108" s="61" t="e">
        <f t="shared" si="35"/>
        <v>#DIV/0!</v>
      </c>
      <c r="BL108" s="61" t="e">
        <f t="shared" si="35"/>
        <v>#DIV/0!</v>
      </c>
      <c r="BM108" s="61" t="e">
        <f t="shared" si="35"/>
        <v>#DIV/0!</v>
      </c>
      <c r="BN108" s="61" t="e">
        <f aca="true" t="shared" si="36" ref="BN108:CS108">IF(AND(BN10&gt;BN$97,BN10&lt;BN$98),LOG10(BN10),"")</f>
        <v>#DIV/0!</v>
      </c>
      <c r="BO108" s="61" t="e">
        <f t="shared" si="36"/>
        <v>#DIV/0!</v>
      </c>
      <c r="BP108" s="61" t="e">
        <f t="shared" si="36"/>
        <v>#DIV/0!</v>
      </c>
      <c r="BQ108" s="61" t="e">
        <f t="shared" si="36"/>
        <v>#DIV/0!</v>
      </c>
      <c r="BR108" s="61" t="e">
        <f t="shared" si="36"/>
        <v>#DIV/0!</v>
      </c>
      <c r="BS108" s="61" t="e">
        <f t="shared" si="36"/>
        <v>#DIV/0!</v>
      </c>
      <c r="BT108" s="61" t="e">
        <f t="shared" si="36"/>
        <v>#DIV/0!</v>
      </c>
      <c r="BU108" s="61" t="e">
        <f t="shared" si="36"/>
        <v>#DIV/0!</v>
      </c>
      <c r="BV108" s="61" t="e">
        <f t="shared" si="36"/>
        <v>#DIV/0!</v>
      </c>
      <c r="BW108" s="61" t="e">
        <f t="shared" si="36"/>
        <v>#DIV/0!</v>
      </c>
      <c r="BX108" s="61" t="e">
        <f t="shared" si="36"/>
        <v>#DIV/0!</v>
      </c>
      <c r="BY108" s="61" t="e">
        <f t="shared" si="36"/>
        <v>#DIV/0!</v>
      </c>
      <c r="BZ108" s="61" t="e">
        <f t="shared" si="36"/>
        <v>#DIV/0!</v>
      </c>
      <c r="CA108" s="61" t="e">
        <f t="shared" si="36"/>
        <v>#DIV/0!</v>
      </c>
      <c r="CB108" s="61" t="e">
        <f t="shared" si="36"/>
        <v>#DIV/0!</v>
      </c>
      <c r="CC108" s="61" t="e">
        <f t="shared" si="36"/>
        <v>#DIV/0!</v>
      </c>
      <c r="CD108" s="61" t="e">
        <f t="shared" si="36"/>
        <v>#DIV/0!</v>
      </c>
      <c r="CE108" s="61" t="e">
        <f t="shared" si="36"/>
        <v>#DIV/0!</v>
      </c>
      <c r="CF108" s="61" t="e">
        <f t="shared" si="36"/>
        <v>#DIV/0!</v>
      </c>
      <c r="CG108" s="61" t="e">
        <f t="shared" si="36"/>
        <v>#DIV/0!</v>
      </c>
      <c r="CH108" s="61" t="e">
        <f t="shared" si="36"/>
        <v>#DIV/0!</v>
      </c>
      <c r="CI108" s="61" t="e">
        <f t="shared" si="36"/>
        <v>#DIV/0!</v>
      </c>
      <c r="CJ108" s="61" t="e">
        <f t="shared" si="36"/>
        <v>#DIV/0!</v>
      </c>
      <c r="CK108" s="61" t="e">
        <f t="shared" si="36"/>
        <v>#DIV/0!</v>
      </c>
      <c r="CL108" s="61" t="e">
        <f t="shared" si="36"/>
        <v>#DIV/0!</v>
      </c>
      <c r="CM108" s="61" t="e">
        <f t="shared" si="36"/>
        <v>#DIV/0!</v>
      </c>
      <c r="CN108" s="61" t="e">
        <f t="shared" si="36"/>
        <v>#DIV/0!</v>
      </c>
      <c r="CO108" s="61" t="e">
        <f t="shared" si="36"/>
        <v>#DIV/0!</v>
      </c>
      <c r="CP108" s="61" t="e">
        <f t="shared" si="36"/>
        <v>#DIV/0!</v>
      </c>
      <c r="CQ108" s="61" t="e">
        <f t="shared" si="36"/>
        <v>#DIV/0!</v>
      </c>
      <c r="CR108" s="61" t="e">
        <f t="shared" si="36"/>
        <v>#DIV/0!</v>
      </c>
      <c r="CS108" s="61" t="e">
        <f t="shared" si="36"/>
        <v>#DIV/0!</v>
      </c>
    </row>
    <row r="109" spans="1:97" ht="12.75">
      <c r="A109" s="154">
        <v>10</v>
      </c>
      <c r="B109" s="61" t="e">
        <f aca="true" t="shared" si="37" ref="B109:AG109">IF(AND(B11&gt;B$97,B11&lt;B$98),LOG10(B11),"")</f>
        <v>#DIV/0!</v>
      </c>
      <c r="C109" s="61" t="e">
        <f t="shared" si="37"/>
        <v>#DIV/0!</v>
      </c>
      <c r="D109" s="61" t="e">
        <f t="shared" si="37"/>
        <v>#DIV/0!</v>
      </c>
      <c r="E109" s="61" t="e">
        <f t="shared" si="37"/>
        <v>#DIV/0!</v>
      </c>
      <c r="F109" s="61" t="e">
        <f t="shared" si="37"/>
        <v>#DIV/0!</v>
      </c>
      <c r="G109" s="61" t="e">
        <f t="shared" si="37"/>
        <v>#DIV/0!</v>
      </c>
      <c r="H109" s="61" t="e">
        <f t="shared" si="37"/>
        <v>#DIV/0!</v>
      </c>
      <c r="I109" s="61" t="e">
        <f t="shared" si="37"/>
        <v>#DIV/0!</v>
      </c>
      <c r="J109" s="61" t="e">
        <f t="shared" si="37"/>
        <v>#DIV/0!</v>
      </c>
      <c r="K109" s="61" t="e">
        <f t="shared" si="37"/>
        <v>#DIV/0!</v>
      </c>
      <c r="L109" s="61" t="e">
        <f t="shared" si="37"/>
        <v>#DIV/0!</v>
      </c>
      <c r="M109" s="61" t="e">
        <f t="shared" si="37"/>
        <v>#DIV/0!</v>
      </c>
      <c r="N109" s="61" t="e">
        <f t="shared" si="37"/>
        <v>#DIV/0!</v>
      </c>
      <c r="O109" s="61" t="e">
        <f t="shared" si="37"/>
        <v>#DIV/0!</v>
      </c>
      <c r="P109" s="61" t="e">
        <f t="shared" si="37"/>
        <v>#DIV/0!</v>
      </c>
      <c r="Q109" s="61" t="e">
        <f t="shared" si="37"/>
        <v>#DIV/0!</v>
      </c>
      <c r="R109" s="61" t="e">
        <f t="shared" si="37"/>
        <v>#DIV/0!</v>
      </c>
      <c r="S109" s="61" t="e">
        <f t="shared" si="37"/>
        <v>#DIV/0!</v>
      </c>
      <c r="T109" s="61" t="e">
        <f t="shared" si="37"/>
        <v>#DIV/0!</v>
      </c>
      <c r="U109" s="61" t="e">
        <f t="shared" si="37"/>
        <v>#DIV/0!</v>
      </c>
      <c r="V109" s="61" t="e">
        <f t="shared" si="37"/>
        <v>#DIV/0!</v>
      </c>
      <c r="W109" s="61" t="e">
        <f t="shared" si="37"/>
        <v>#DIV/0!</v>
      </c>
      <c r="X109" s="61" t="e">
        <f t="shared" si="37"/>
        <v>#DIV/0!</v>
      </c>
      <c r="Y109" s="61" t="e">
        <f t="shared" si="37"/>
        <v>#DIV/0!</v>
      </c>
      <c r="Z109" s="61" t="e">
        <f t="shared" si="37"/>
        <v>#DIV/0!</v>
      </c>
      <c r="AA109" s="61" t="e">
        <f t="shared" si="37"/>
        <v>#DIV/0!</v>
      </c>
      <c r="AB109" s="61" t="e">
        <f t="shared" si="37"/>
        <v>#DIV/0!</v>
      </c>
      <c r="AC109" s="61" t="e">
        <f t="shared" si="37"/>
        <v>#DIV/0!</v>
      </c>
      <c r="AD109" s="61" t="e">
        <f t="shared" si="37"/>
        <v>#DIV/0!</v>
      </c>
      <c r="AE109" s="61" t="e">
        <f t="shared" si="37"/>
        <v>#DIV/0!</v>
      </c>
      <c r="AF109" s="61" t="e">
        <f t="shared" si="37"/>
        <v>#DIV/0!</v>
      </c>
      <c r="AG109" s="61" t="e">
        <f t="shared" si="37"/>
        <v>#DIV/0!</v>
      </c>
      <c r="AH109" s="61" t="e">
        <f aca="true" t="shared" si="38" ref="AH109:BM109">IF(AND(AH11&gt;AH$97,AH11&lt;AH$98),LOG10(AH11),"")</f>
        <v>#DIV/0!</v>
      </c>
      <c r="AI109" s="61" t="e">
        <f t="shared" si="38"/>
        <v>#DIV/0!</v>
      </c>
      <c r="AJ109" s="61" t="e">
        <f t="shared" si="38"/>
        <v>#DIV/0!</v>
      </c>
      <c r="AK109" s="61" t="e">
        <f t="shared" si="38"/>
        <v>#DIV/0!</v>
      </c>
      <c r="AL109" s="61" t="e">
        <f t="shared" si="38"/>
        <v>#DIV/0!</v>
      </c>
      <c r="AM109" s="61" t="e">
        <f t="shared" si="38"/>
        <v>#DIV/0!</v>
      </c>
      <c r="AN109" s="61" t="e">
        <f t="shared" si="38"/>
        <v>#DIV/0!</v>
      </c>
      <c r="AO109" s="61" t="e">
        <f t="shared" si="38"/>
        <v>#DIV/0!</v>
      </c>
      <c r="AP109" s="61" t="e">
        <f t="shared" si="38"/>
        <v>#DIV/0!</v>
      </c>
      <c r="AQ109" s="61" t="e">
        <f t="shared" si="38"/>
        <v>#DIV/0!</v>
      </c>
      <c r="AR109" s="61" t="e">
        <f t="shared" si="38"/>
        <v>#DIV/0!</v>
      </c>
      <c r="AS109" s="61" t="e">
        <f t="shared" si="38"/>
        <v>#DIV/0!</v>
      </c>
      <c r="AT109" s="61" t="e">
        <f t="shared" si="38"/>
        <v>#DIV/0!</v>
      </c>
      <c r="AU109" s="61" t="e">
        <f t="shared" si="38"/>
        <v>#DIV/0!</v>
      </c>
      <c r="AV109" s="61" t="e">
        <f t="shared" si="38"/>
        <v>#DIV/0!</v>
      </c>
      <c r="AW109" s="61" t="e">
        <f t="shared" si="38"/>
        <v>#DIV/0!</v>
      </c>
      <c r="AX109" s="61" t="e">
        <f t="shared" si="38"/>
        <v>#DIV/0!</v>
      </c>
      <c r="AY109" s="61" t="e">
        <f t="shared" si="38"/>
        <v>#DIV/0!</v>
      </c>
      <c r="AZ109" s="61" t="e">
        <f t="shared" si="38"/>
        <v>#DIV/0!</v>
      </c>
      <c r="BA109" s="61" t="e">
        <f t="shared" si="38"/>
        <v>#DIV/0!</v>
      </c>
      <c r="BB109" s="61" t="e">
        <f t="shared" si="38"/>
        <v>#DIV/0!</v>
      </c>
      <c r="BC109" s="61" t="e">
        <f t="shared" si="38"/>
        <v>#DIV/0!</v>
      </c>
      <c r="BD109" s="61" t="e">
        <f t="shared" si="38"/>
        <v>#DIV/0!</v>
      </c>
      <c r="BE109" s="61" t="e">
        <f t="shared" si="38"/>
        <v>#DIV/0!</v>
      </c>
      <c r="BF109" s="61" t="e">
        <f t="shared" si="38"/>
        <v>#DIV/0!</v>
      </c>
      <c r="BG109" s="61" t="e">
        <f t="shared" si="38"/>
        <v>#DIV/0!</v>
      </c>
      <c r="BH109" s="61" t="e">
        <f t="shared" si="38"/>
        <v>#DIV/0!</v>
      </c>
      <c r="BI109" s="61" t="e">
        <f t="shared" si="38"/>
        <v>#DIV/0!</v>
      </c>
      <c r="BJ109" s="61" t="e">
        <f t="shared" si="38"/>
        <v>#DIV/0!</v>
      </c>
      <c r="BK109" s="61" t="e">
        <f t="shared" si="38"/>
        <v>#DIV/0!</v>
      </c>
      <c r="BL109" s="61" t="e">
        <f t="shared" si="38"/>
        <v>#DIV/0!</v>
      </c>
      <c r="BM109" s="61" t="e">
        <f t="shared" si="38"/>
        <v>#DIV/0!</v>
      </c>
      <c r="BN109" s="61" t="e">
        <f aca="true" t="shared" si="39" ref="BN109:CS109">IF(AND(BN11&gt;BN$97,BN11&lt;BN$98),LOG10(BN11),"")</f>
        <v>#DIV/0!</v>
      </c>
      <c r="BO109" s="61" t="e">
        <f t="shared" si="39"/>
        <v>#DIV/0!</v>
      </c>
      <c r="BP109" s="61" t="e">
        <f t="shared" si="39"/>
        <v>#DIV/0!</v>
      </c>
      <c r="BQ109" s="61" t="e">
        <f t="shared" si="39"/>
        <v>#DIV/0!</v>
      </c>
      <c r="BR109" s="61" t="e">
        <f t="shared" si="39"/>
        <v>#DIV/0!</v>
      </c>
      <c r="BS109" s="61" t="e">
        <f t="shared" si="39"/>
        <v>#DIV/0!</v>
      </c>
      <c r="BT109" s="61" t="e">
        <f t="shared" si="39"/>
        <v>#DIV/0!</v>
      </c>
      <c r="BU109" s="61" t="e">
        <f t="shared" si="39"/>
        <v>#DIV/0!</v>
      </c>
      <c r="BV109" s="61" t="e">
        <f t="shared" si="39"/>
        <v>#DIV/0!</v>
      </c>
      <c r="BW109" s="61" t="e">
        <f t="shared" si="39"/>
        <v>#DIV/0!</v>
      </c>
      <c r="BX109" s="61" t="e">
        <f t="shared" si="39"/>
        <v>#DIV/0!</v>
      </c>
      <c r="BY109" s="61" t="e">
        <f t="shared" si="39"/>
        <v>#DIV/0!</v>
      </c>
      <c r="BZ109" s="61" t="e">
        <f t="shared" si="39"/>
        <v>#DIV/0!</v>
      </c>
      <c r="CA109" s="61" t="e">
        <f t="shared" si="39"/>
        <v>#DIV/0!</v>
      </c>
      <c r="CB109" s="61" t="e">
        <f t="shared" si="39"/>
        <v>#DIV/0!</v>
      </c>
      <c r="CC109" s="61" t="e">
        <f t="shared" si="39"/>
        <v>#DIV/0!</v>
      </c>
      <c r="CD109" s="61" t="e">
        <f t="shared" si="39"/>
        <v>#DIV/0!</v>
      </c>
      <c r="CE109" s="61" t="e">
        <f t="shared" si="39"/>
        <v>#DIV/0!</v>
      </c>
      <c r="CF109" s="61" t="e">
        <f t="shared" si="39"/>
        <v>#DIV/0!</v>
      </c>
      <c r="CG109" s="61" t="e">
        <f t="shared" si="39"/>
        <v>#DIV/0!</v>
      </c>
      <c r="CH109" s="61" t="e">
        <f t="shared" si="39"/>
        <v>#DIV/0!</v>
      </c>
      <c r="CI109" s="61" t="e">
        <f t="shared" si="39"/>
        <v>#DIV/0!</v>
      </c>
      <c r="CJ109" s="61" t="e">
        <f t="shared" si="39"/>
        <v>#DIV/0!</v>
      </c>
      <c r="CK109" s="61" t="e">
        <f t="shared" si="39"/>
        <v>#DIV/0!</v>
      </c>
      <c r="CL109" s="61" t="e">
        <f t="shared" si="39"/>
        <v>#DIV/0!</v>
      </c>
      <c r="CM109" s="61" t="e">
        <f t="shared" si="39"/>
        <v>#DIV/0!</v>
      </c>
      <c r="CN109" s="61" t="e">
        <f t="shared" si="39"/>
        <v>#DIV/0!</v>
      </c>
      <c r="CO109" s="61" t="e">
        <f t="shared" si="39"/>
        <v>#DIV/0!</v>
      </c>
      <c r="CP109" s="61" t="e">
        <f t="shared" si="39"/>
        <v>#DIV/0!</v>
      </c>
      <c r="CQ109" s="61" t="e">
        <f t="shared" si="39"/>
        <v>#DIV/0!</v>
      </c>
      <c r="CR109" s="61" t="e">
        <f t="shared" si="39"/>
        <v>#DIV/0!</v>
      </c>
      <c r="CS109" s="61" t="e">
        <f t="shared" si="39"/>
        <v>#DIV/0!</v>
      </c>
    </row>
    <row r="110" spans="1:97" ht="12.75">
      <c r="A110" s="154">
        <v>11</v>
      </c>
      <c r="B110" s="61" t="e">
        <f aca="true" t="shared" si="40" ref="B110:AG110">IF(AND(B12&gt;B$97,B12&lt;B$98),LOG10(B12),"")</f>
        <v>#DIV/0!</v>
      </c>
      <c r="C110" s="61" t="e">
        <f t="shared" si="40"/>
        <v>#DIV/0!</v>
      </c>
      <c r="D110" s="61" t="e">
        <f t="shared" si="40"/>
        <v>#DIV/0!</v>
      </c>
      <c r="E110" s="61" t="e">
        <f t="shared" si="40"/>
        <v>#DIV/0!</v>
      </c>
      <c r="F110" s="61" t="e">
        <f t="shared" si="40"/>
        <v>#DIV/0!</v>
      </c>
      <c r="G110" s="61" t="e">
        <f t="shared" si="40"/>
        <v>#DIV/0!</v>
      </c>
      <c r="H110" s="61" t="e">
        <f t="shared" si="40"/>
        <v>#DIV/0!</v>
      </c>
      <c r="I110" s="61" t="e">
        <f t="shared" si="40"/>
        <v>#DIV/0!</v>
      </c>
      <c r="J110" s="61" t="e">
        <f t="shared" si="40"/>
        <v>#DIV/0!</v>
      </c>
      <c r="K110" s="61" t="e">
        <f t="shared" si="40"/>
        <v>#DIV/0!</v>
      </c>
      <c r="L110" s="61" t="e">
        <f t="shared" si="40"/>
        <v>#DIV/0!</v>
      </c>
      <c r="M110" s="61" t="e">
        <f t="shared" si="40"/>
        <v>#DIV/0!</v>
      </c>
      <c r="N110" s="61" t="e">
        <f t="shared" si="40"/>
        <v>#DIV/0!</v>
      </c>
      <c r="O110" s="61" t="e">
        <f t="shared" si="40"/>
        <v>#DIV/0!</v>
      </c>
      <c r="P110" s="61" t="e">
        <f t="shared" si="40"/>
        <v>#DIV/0!</v>
      </c>
      <c r="Q110" s="61" t="e">
        <f t="shared" si="40"/>
        <v>#DIV/0!</v>
      </c>
      <c r="R110" s="61" t="e">
        <f t="shared" si="40"/>
        <v>#DIV/0!</v>
      </c>
      <c r="S110" s="61" t="e">
        <f t="shared" si="40"/>
        <v>#DIV/0!</v>
      </c>
      <c r="T110" s="61" t="e">
        <f t="shared" si="40"/>
        <v>#DIV/0!</v>
      </c>
      <c r="U110" s="61" t="e">
        <f t="shared" si="40"/>
        <v>#DIV/0!</v>
      </c>
      <c r="V110" s="61" t="e">
        <f t="shared" si="40"/>
        <v>#DIV/0!</v>
      </c>
      <c r="W110" s="61" t="e">
        <f t="shared" si="40"/>
        <v>#DIV/0!</v>
      </c>
      <c r="X110" s="61" t="e">
        <f t="shared" si="40"/>
        <v>#DIV/0!</v>
      </c>
      <c r="Y110" s="61" t="e">
        <f t="shared" si="40"/>
        <v>#DIV/0!</v>
      </c>
      <c r="Z110" s="61" t="e">
        <f t="shared" si="40"/>
        <v>#DIV/0!</v>
      </c>
      <c r="AA110" s="61" t="e">
        <f t="shared" si="40"/>
        <v>#DIV/0!</v>
      </c>
      <c r="AB110" s="61" t="e">
        <f t="shared" si="40"/>
        <v>#DIV/0!</v>
      </c>
      <c r="AC110" s="61" t="e">
        <f t="shared" si="40"/>
        <v>#DIV/0!</v>
      </c>
      <c r="AD110" s="61" t="e">
        <f t="shared" si="40"/>
        <v>#DIV/0!</v>
      </c>
      <c r="AE110" s="61" t="e">
        <f t="shared" si="40"/>
        <v>#DIV/0!</v>
      </c>
      <c r="AF110" s="61" t="e">
        <f t="shared" si="40"/>
        <v>#DIV/0!</v>
      </c>
      <c r="AG110" s="61" t="e">
        <f t="shared" si="40"/>
        <v>#DIV/0!</v>
      </c>
      <c r="AH110" s="61" t="e">
        <f aca="true" t="shared" si="41" ref="AH110:BM110">IF(AND(AH12&gt;AH$97,AH12&lt;AH$98),LOG10(AH12),"")</f>
        <v>#DIV/0!</v>
      </c>
      <c r="AI110" s="61" t="e">
        <f t="shared" si="41"/>
        <v>#DIV/0!</v>
      </c>
      <c r="AJ110" s="61" t="e">
        <f t="shared" si="41"/>
        <v>#DIV/0!</v>
      </c>
      <c r="AK110" s="61" t="e">
        <f t="shared" si="41"/>
        <v>#DIV/0!</v>
      </c>
      <c r="AL110" s="61" t="e">
        <f t="shared" si="41"/>
        <v>#DIV/0!</v>
      </c>
      <c r="AM110" s="61" t="e">
        <f t="shared" si="41"/>
        <v>#DIV/0!</v>
      </c>
      <c r="AN110" s="61" t="e">
        <f t="shared" si="41"/>
        <v>#DIV/0!</v>
      </c>
      <c r="AO110" s="61" t="e">
        <f t="shared" si="41"/>
        <v>#DIV/0!</v>
      </c>
      <c r="AP110" s="61" t="e">
        <f t="shared" si="41"/>
        <v>#DIV/0!</v>
      </c>
      <c r="AQ110" s="61" t="e">
        <f t="shared" si="41"/>
        <v>#DIV/0!</v>
      </c>
      <c r="AR110" s="61" t="e">
        <f t="shared" si="41"/>
        <v>#DIV/0!</v>
      </c>
      <c r="AS110" s="61" t="e">
        <f t="shared" si="41"/>
        <v>#DIV/0!</v>
      </c>
      <c r="AT110" s="61" t="e">
        <f t="shared" si="41"/>
        <v>#DIV/0!</v>
      </c>
      <c r="AU110" s="61" t="e">
        <f t="shared" si="41"/>
        <v>#DIV/0!</v>
      </c>
      <c r="AV110" s="61" t="e">
        <f t="shared" si="41"/>
        <v>#DIV/0!</v>
      </c>
      <c r="AW110" s="61" t="e">
        <f t="shared" si="41"/>
        <v>#DIV/0!</v>
      </c>
      <c r="AX110" s="61" t="e">
        <f t="shared" si="41"/>
        <v>#DIV/0!</v>
      </c>
      <c r="AY110" s="61" t="e">
        <f t="shared" si="41"/>
        <v>#DIV/0!</v>
      </c>
      <c r="AZ110" s="61" t="e">
        <f t="shared" si="41"/>
        <v>#DIV/0!</v>
      </c>
      <c r="BA110" s="61" t="e">
        <f t="shared" si="41"/>
        <v>#DIV/0!</v>
      </c>
      <c r="BB110" s="61" t="e">
        <f t="shared" si="41"/>
        <v>#DIV/0!</v>
      </c>
      <c r="BC110" s="61" t="e">
        <f t="shared" si="41"/>
        <v>#DIV/0!</v>
      </c>
      <c r="BD110" s="61" t="e">
        <f t="shared" si="41"/>
        <v>#DIV/0!</v>
      </c>
      <c r="BE110" s="61" t="e">
        <f t="shared" si="41"/>
        <v>#DIV/0!</v>
      </c>
      <c r="BF110" s="61" t="e">
        <f t="shared" si="41"/>
        <v>#DIV/0!</v>
      </c>
      <c r="BG110" s="61" t="e">
        <f t="shared" si="41"/>
        <v>#DIV/0!</v>
      </c>
      <c r="BH110" s="61" t="e">
        <f t="shared" si="41"/>
        <v>#DIV/0!</v>
      </c>
      <c r="BI110" s="61" t="e">
        <f t="shared" si="41"/>
        <v>#DIV/0!</v>
      </c>
      <c r="BJ110" s="61" t="e">
        <f t="shared" si="41"/>
        <v>#DIV/0!</v>
      </c>
      <c r="BK110" s="61" t="e">
        <f t="shared" si="41"/>
        <v>#DIV/0!</v>
      </c>
      <c r="BL110" s="61" t="e">
        <f t="shared" si="41"/>
        <v>#DIV/0!</v>
      </c>
      <c r="BM110" s="61" t="e">
        <f t="shared" si="41"/>
        <v>#DIV/0!</v>
      </c>
      <c r="BN110" s="61" t="e">
        <f aca="true" t="shared" si="42" ref="BN110:CS110">IF(AND(BN12&gt;BN$97,BN12&lt;BN$98),LOG10(BN12),"")</f>
        <v>#DIV/0!</v>
      </c>
      <c r="BO110" s="61" t="e">
        <f t="shared" si="42"/>
        <v>#DIV/0!</v>
      </c>
      <c r="BP110" s="61" t="e">
        <f t="shared" si="42"/>
        <v>#DIV/0!</v>
      </c>
      <c r="BQ110" s="61" t="e">
        <f t="shared" si="42"/>
        <v>#DIV/0!</v>
      </c>
      <c r="BR110" s="61" t="e">
        <f t="shared" si="42"/>
        <v>#DIV/0!</v>
      </c>
      <c r="BS110" s="61" t="e">
        <f t="shared" si="42"/>
        <v>#DIV/0!</v>
      </c>
      <c r="BT110" s="61" t="e">
        <f t="shared" si="42"/>
        <v>#DIV/0!</v>
      </c>
      <c r="BU110" s="61" t="e">
        <f t="shared" si="42"/>
        <v>#DIV/0!</v>
      </c>
      <c r="BV110" s="61" t="e">
        <f t="shared" si="42"/>
        <v>#DIV/0!</v>
      </c>
      <c r="BW110" s="61" t="e">
        <f t="shared" si="42"/>
        <v>#DIV/0!</v>
      </c>
      <c r="BX110" s="61" t="e">
        <f t="shared" si="42"/>
        <v>#DIV/0!</v>
      </c>
      <c r="BY110" s="61" t="e">
        <f t="shared" si="42"/>
        <v>#DIV/0!</v>
      </c>
      <c r="BZ110" s="61" t="e">
        <f t="shared" si="42"/>
        <v>#DIV/0!</v>
      </c>
      <c r="CA110" s="61" t="e">
        <f t="shared" si="42"/>
        <v>#DIV/0!</v>
      </c>
      <c r="CB110" s="61" t="e">
        <f t="shared" si="42"/>
        <v>#DIV/0!</v>
      </c>
      <c r="CC110" s="61" t="e">
        <f t="shared" si="42"/>
        <v>#DIV/0!</v>
      </c>
      <c r="CD110" s="61" t="e">
        <f t="shared" si="42"/>
        <v>#DIV/0!</v>
      </c>
      <c r="CE110" s="61" t="e">
        <f t="shared" si="42"/>
        <v>#DIV/0!</v>
      </c>
      <c r="CF110" s="61" t="e">
        <f t="shared" si="42"/>
        <v>#DIV/0!</v>
      </c>
      <c r="CG110" s="61" t="e">
        <f t="shared" si="42"/>
        <v>#DIV/0!</v>
      </c>
      <c r="CH110" s="61" t="e">
        <f t="shared" si="42"/>
        <v>#DIV/0!</v>
      </c>
      <c r="CI110" s="61" t="e">
        <f t="shared" si="42"/>
        <v>#DIV/0!</v>
      </c>
      <c r="CJ110" s="61" t="e">
        <f t="shared" si="42"/>
        <v>#DIV/0!</v>
      </c>
      <c r="CK110" s="61" t="e">
        <f t="shared" si="42"/>
        <v>#DIV/0!</v>
      </c>
      <c r="CL110" s="61" t="e">
        <f t="shared" si="42"/>
        <v>#DIV/0!</v>
      </c>
      <c r="CM110" s="61" t="e">
        <f t="shared" si="42"/>
        <v>#DIV/0!</v>
      </c>
      <c r="CN110" s="61" t="e">
        <f t="shared" si="42"/>
        <v>#DIV/0!</v>
      </c>
      <c r="CO110" s="61" t="e">
        <f t="shared" si="42"/>
        <v>#DIV/0!</v>
      </c>
      <c r="CP110" s="61" t="e">
        <f t="shared" si="42"/>
        <v>#DIV/0!</v>
      </c>
      <c r="CQ110" s="61" t="e">
        <f t="shared" si="42"/>
        <v>#DIV/0!</v>
      </c>
      <c r="CR110" s="61" t="e">
        <f t="shared" si="42"/>
        <v>#DIV/0!</v>
      </c>
      <c r="CS110" s="61" t="e">
        <f t="shared" si="42"/>
        <v>#DIV/0!</v>
      </c>
    </row>
    <row r="111" spans="1:97" ht="12.75">
      <c r="A111" s="154">
        <v>12</v>
      </c>
      <c r="B111" s="61" t="e">
        <f aca="true" t="shared" si="43" ref="B111:AG111">IF(AND(B13&gt;B$97,B13&lt;B$98),LOG10(B13),"")</f>
        <v>#DIV/0!</v>
      </c>
      <c r="C111" s="61" t="e">
        <f t="shared" si="43"/>
        <v>#DIV/0!</v>
      </c>
      <c r="D111" s="61" t="e">
        <f t="shared" si="43"/>
        <v>#DIV/0!</v>
      </c>
      <c r="E111" s="61" t="e">
        <f t="shared" si="43"/>
        <v>#DIV/0!</v>
      </c>
      <c r="F111" s="61" t="e">
        <f t="shared" si="43"/>
        <v>#DIV/0!</v>
      </c>
      <c r="G111" s="61" t="e">
        <f t="shared" si="43"/>
        <v>#DIV/0!</v>
      </c>
      <c r="H111" s="61" t="e">
        <f t="shared" si="43"/>
        <v>#DIV/0!</v>
      </c>
      <c r="I111" s="61" t="e">
        <f t="shared" si="43"/>
        <v>#DIV/0!</v>
      </c>
      <c r="J111" s="61" t="e">
        <f t="shared" si="43"/>
        <v>#DIV/0!</v>
      </c>
      <c r="K111" s="61" t="e">
        <f t="shared" si="43"/>
        <v>#DIV/0!</v>
      </c>
      <c r="L111" s="61" t="e">
        <f t="shared" si="43"/>
        <v>#DIV/0!</v>
      </c>
      <c r="M111" s="61" t="e">
        <f t="shared" si="43"/>
        <v>#DIV/0!</v>
      </c>
      <c r="N111" s="61" t="e">
        <f t="shared" si="43"/>
        <v>#DIV/0!</v>
      </c>
      <c r="O111" s="61" t="e">
        <f t="shared" si="43"/>
        <v>#DIV/0!</v>
      </c>
      <c r="P111" s="61" t="e">
        <f t="shared" si="43"/>
        <v>#DIV/0!</v>
      </c>
      <c r="Q111" s="61" t="e">
        <f t="shared" si="43"/>
        <v>#DIV/0!</v>
      </c>
      <c r="R111" s="61" t="e">
        <f t="shared" si="43"/>
        <v>#DIV/0!</v>
      </c>
      <c r="S111" s="61" t="e">
        <f t="shared" si="43"/>
        <v>#DIV/0!</v>
      </c>
      <c r="T111" s="61" t="e">
        <f t="shared" si="43"/>
        <v>#DIV/0!</v>
      </c>
      <c r="U111" s="61" t="e">
        <f t="shared" si="43"/>
        <v>#DIV/0!</v>
      </c>
      <c r="V111" s="61" t="e">
        <f t="shared" si="43"/>
        <v>#DIV/0!</v>
      </c>
      <c r="W111" s="61" t="e">
        <f t="shared" si="43"/>
        <v>#DIV/0!</v>
      </c>
      <c r="X111" s="61" t="e">
        <f t="shared" si="43"/>
        <v>#DIV/0!</v>
      </c>
      <c r="Y111" s="61" t="e">
        <f t="shared" si="43"/>
        <v>#DIV/0!</v>
      </c>
      <c r="Z111" s="61" t="e">
        <f t="shared" si="43"/>
        <v>#DIV/0!</v>
      </c>
      <c r="AA111" s="61" t="e">
        <f t="shared" si="43"/>
        <v>#DIV/0!</v>
      </c>
      <c r="AB111" s="61" t="e">
        <f t="shared" si="43"/>
        <v>#DIV/0!</v>
      </c>
      <c r="AC111" s="61" t="e">
        <f t="shared" si="43"/>
        <v>#DIV/0!</v>
      </c>
      <c r="AD111" s="61" t="e">
        <f t="shared" si="43"/>
        <v>#DIV/0!</v>
      </c>
      <c r="AE111" s="61" t="e">
        <f t="shared" si="43"/>
        <v>#DIV/0!</v>
      </c>
      <c r="AF111" s="61" t="e">
        <f t="shared" si="43"/>
        <v>#DIV/0!</v>
      </c>
      <c r="AG111" s="61" t="e">
        <f t="shared" si="43"/>
        <v>#DIV/0!</v>
      </c>
      <c r="AH111" s="61" t="e">
        <f aca="true" t="shared" si="44" ref="AH111:BM111">IF(AND(AH13&gt;AH$97,AH13&lt;AH$98),LOG10(AH13),"")</f>
        <v>#DIV/0!</v>
      </c>
      <c r="AI111" s="61" t="e">
        <f t="shared" si="44"/>
        <v>#DIV/0!</v>
      </c>
      <c r="AJ111" s="61" t="e">
        <f t="shared" si="44"/>
        <v>#DIV/0!</v>
      </c>
      <c r="AK111" s="61" t="e">
        <f t="shared" si="44"/>
        <v>#DIV/0!</v>
      </c>
      <c r="AL111" s="61" t="e">
        <f t="shared" si="44"/>
        <v>#DIV/0!</v>
      </c>
      <c r="AM111" s="61" t="e">
        <f t="shared" si="44"/>
        <v>#DIV/0!</v>
      </c>
      <c r="AN111" s="61" t="e">
        <f t="shared" si="44"/>
        <v>#DIV/0!</v>
      </c>
      <c r="AO111" s="61" t="e">
        <f t="shared" si="44"/>
        <v>#DIV/0!</v>
      </c>
      <c r="AP111" s="61" t="e">
        <f t="shared" si="44"/>
        <v>#DIV/0!</v>
      </c>
      <c r="AQ111" s="61" t="e">
        <f t="shared" si="44"/>
        <v>#DIV/0!</v>
      </c>
      <c r="AR111" s="61" t="e">
        <f t="shared" si="44"/>
        <v>#DIV/0!</v>
      </c>
      <c r="AS111" s="61" t="e">
        <f t="shared" si="44"/>
        <v>#DIV/0!</v>
      </c>
      <c r="AT111" s="61" t="e">
        <f t="shared" si="44"/>
        <v>#DIV/0!</v>
      </c>
      <c r="AU111" s="61" t="e">
        <f t="shared" si="44"/>
        <v>#DIV/0!</v>
      </c>
      <c r="AV111" s="61" t="e">
        <f t="shared" si="44"/>
        <v>#DIV/0!</v>
      </c>
      <c r="AW111" s="61" t="e">
        <f t="shared" si="44"/>
        <v>#DIV/0!</v>
      </c>
      <c r="AX111" s="61" t="e">
        <f t="shared" si="44"/>
        <v>#DIV/0!</v>
      </c>
      <c r="AY111" s="61" t="e">
        <f t="shared" si="44"/>
        <v>#DIV/0!</v>
      </c>
      <c r="AZ111" s="61" t="e">
        <f t="shared" si="44"/>
        <v>#DIV/0!</v>
      </c>
      <c r="BA111" s="61" t="e">
        <f t="shared" si="44"/>
        <v>#DIV/0!</v>
      </c>
      <c r="BB111" s="61" t="e">
        <f t="shared" si="44"/>
        <v>#DIV/0!</v>
      </c>
      <c r="BC111" s="61" t="e">
        <f t="shared" si="44"/>
        <v>#DIV/0!</v>
      </c>
      <c r="BD111" s="61" t="e">
        <f t="shared" si="44"/>
        <v>#DIV/0!</v>
      </c>
      <c r="BE111" s="61" t="e">
        <f t="shared" si="44"/>
        <v>#DIV/0!</v>
      </c>
      <c r="BF111" s="61" t="e">
        <f t="shared" si="44"/>
        <v>#DIV/0!</v>
      </c>
      <c r="BG111" s="61" t="e">
        <f t="shared" si="44"/>
        <v>#DIV/0!</v>
      </c>
      <c r="BH111" s="61" t="e">
        <f t="shared" si="44"/>
        <v>#DIV/0!</v>
      </c>
      <c r="BI111" s="61" t="e">
        <f t="shared" si="44"/>
        <v>#DIV/0!</v>
      </c>
      <c r="BJ111" s="61" t="e">
        <f t="shared" si="44"/>
        <v>#DIV/0!</v>
      </c>
      <c r="BK111" s="61" t="e">
        <f t="shared" si="44"/>
        <v>#DIV/0!</v>
      </c>
      <c r="BL111" s="61" t="e">
        <f t="shared" si="44"/>
        <v>#DIV/0!</v>
      </c>
      <c r="BM111" s="61" t="e">
        <f t="shared" si="44"/>
        <v>#DIV/0!</v>
      </c>
      <c r="BN111" s="61" t="e">
        <f aca="true" t="shared" si="45" ref="BN111:CS111">IF(AND(BN13&gt;BN$97,BN13&lt;BN$98),LOG10(BN13),"")</f>
        <v>#DIV/0!</v>
      </c>
      <c r="BO111" s="61" t="e">
        <f t="shared" si="45"/>
        <v>#DIV/0!</v>
      </c>
      <c r="BP111" s="61" t="e">
        <f t="shared" si="45"/>
        <v>#DIV/0!</v>
      </c>
      <c r="BQ111" s="61" t="e">
        <f t="shared" si="45"/>
        <v>#DIV/0!</v>
      </c>
      <c r="BR111" s="61" t="e">
        <f t="shared" si="45"/>
        <v>#DIV/0!</v>
      </c>
      <c r="BS111" s="61" t="e">
        <f t="shared" si="45"/>
        <v>#DIV/0!</v>
      </c>
      <c r="BT111" s="61" t="e">
        <f t="shared" si="45"/>
        <v>#DIV/0!</v>
      </c>
      <c r="BU111" s="61" t="e">
        <f t="shared" si="45"/>
        <v>#DIV/0!</v>
      </c>
      <c r="BV111" s="61" t="e">
        <f t="shared" si="45"/>
        <v>#DIV/0!</v>
      </c>
      <c r="BW111" s="61" t="e">
        <f t="shared" si="45"/>
        <v>#DIV/0!</v>
      </c>
      <c r="BX111" s="61" t="e">
        <f t="shared" si="45"/>
        <v>#DIV/0!</v>
      </c>
      <c r="BY111" s="61" t="e">
        <f t="shared" si="45"/>
        <v>#DIV/0!</v>
      </c>
      <c r="BZ111" s="61" t="e">
        <f t="shared" si="45"/>
        <v>#DIV/0!</v>
      </c>
      <c r="CA111" s="61" t="e">
        <f t="shared" si="45"/>
        <v>#DIV/0!</v>
      </c>
      <c r="CB111" s="61" t="e">
        <f t="shared" si="45"/>
        <v>#DIV/0!</v>
      </c>
      <c r="CC111" s="61" t="e">
        <f t="shared" si="45"/>
        <v>#DIV/0!</v>
      </c>
      <c r="CD111" s="61" t="e">
        <f t="shared" si="45"/>
        <v>#DIV/0!</v>
      </c>
      <c r="CE111" s="61" t="e">
        <f t="shared" si="45"/>
        <v>#DIV/0!</v>
      </c>
      <c r="CF111" s="61" t="e">
        <f t="shared" si="45"/>
        <v>#DIV/0!</v>
      </c>
      <c r="CG111" s="61" t="e">
        <f t="shared" si="45"/>
        <v>#DIV/0!</v>
      </c>
      <c r="CH111" s="61" t="e">
        <f t="shared" si="45"/>
        <v>#DIV/0!</v>
      </c>
      <c r="CI111" s="61" t="e">
        <f t="shared" si="45"/>
        <v>#DIV/0!</v>
      </c>
      <c r="CJ111" s="61" t="e">
        <f t="shared" si="45"/>
        <v>#DIV/0!</v>
      </c>
      <c r="CK111" s="61" t="e">
        <f t="shared" si="45"/>
        <v>#DIV/0!</v>
      </c>
      <c r="CL111" s="61" t="e">
        <f t="shared" si="45"/>
        <v>#DIV/0!</v>
      </c>
      <c r="CM111" s="61" t="e">
        <f t="shared" si="45"/>
        <v>#DIV/0!</v>
      </c>
      <c r="CN111" s="61" t="e">
        <f t="shared" si="45"/>
        <v>#DIV/0!</v>
      </c>
      <c r="CO111" s="61" t="e">
        <f t="shared" si="45"/>
        <v>#DIV/0!</v>
      </c>
      <c r="CP111" s="61" t="e">
        <f t="shared" si="45"/>
        <v>#DIV/0!</v>
      </c>
      <c r="CQ111" s="61" t="e">
        <f t="shared" si="45"/>
        <v>#DIV/0!</v>
      </c>
      <c r="CR111" s="61" t="e">
        <f t="shared" si="45"/>
        <v>#DIV/0!</v>
      </c>
      <c r="CS111" s="61" t="e">
        <f t="shared" si="45"/>
        <v>#DIV/0!</v>
      </c>
    </row>
    <row r="112" spans="1:97" ht="12.75">
      <c r="A112" s="154">
        <v>13</v>
      </c>
      <c r="B112" s="61" t="e">
        <f aca="true" t="shared" si="46" ref="B112:AG112">IF(AND(B14&gt;B$97,B14&lt;B$98),LOG10(B14),"")</f>
        <v>#DIV/0!</v>
      </c>
      <c r="C112" s="61" t="e">
        <f t="shared" si="46"/>
        <v>#DIV/0!</v>
      </c>
      <c r="D112" s="61" t="e">
        <f t="shared" si="46"/>
        <v>#DIV/0!</v>
      </c>
      <c r="E112" s="61" t="e">
        <f t="shared" si="46"/>
        <v>#DIV/0!</v>
      </c>
      <c r="F112" s="61" t="e">
        <f t="shared" si="46"/>
        <v>#DIV/0!</v>
      </c>
      <c r="G112" s="61" t="e">
        <f t="shared" si="46"/>
        <v>#DIV/0!</v>
      </c>
      <c r="H112" s="61" t="e">
        <f t="shared" si="46"/>
        <v>#DIV/0!</v>
      </c>
      <c r="I112" s="61" t="e">
        <f t="shared" si="46"/>
        <v>#DIV/0!</v>
      </c>
      <c r="J112" s="61" t="e">
        <f t="shared" si="46"/>
        <v>#DIV/0!</v>
      </c>
      <c r="K112" s="61" t="e">
        <f t="shared" si="46"/>
        <v>#DIV/0!</v>
      </c>
      <c r="L112" s="61" t="e">
        <f t="shared" si="46"/>
        <v>#DIV/0!</v>
      </c>
      <c r="M112" s="61" t="e">
        <f t="shared" si="46"/>
        <v>#DIV/0!</v>
      </c>
      <c r="N112" s="61" t="e">
        <f t="shared" si="46"/>
        <v>#DIV/0!</v>
      </c>
      <c r="O112" s="61" t="e">
        <f t="shared" si="46"/>
        <v>#DIV/0!</v>
      </c>
      <c r="P112" s="61" t="e">
        <f t="shared" si="46"/>
        <v>#DIV/0!</v>
      </c>
      <c r="Q112" s="61" t="e">
        <f t="shared" si="46"/>
        <v>#DIV/0!</v>
      </c>
      <c r="R112" s="61" t="e">
        <f t="shared" si="46"/>
        <v>#DIV/0!</v>
      </c>
      <c r="S112" s="61" t="e">
        <f t="shared" si="46"/>
        <v>#DIV/0!</v>
      </c>
      <c r="T112" s="61" t="e">
        <f t="shared" si="46"/>
        <v>#DIV/0!</v>
      </c>
      <c r="U112" s="61" t="e">
        <f t="shared" si="46"/>
        <v>#DIV/0!</v>
      </c>
      <c r="V112" s="61" t="e">
        <f t="shared" si="46"/>
        <v>#DIV/0!</v>
      </c>
      <c r="W112" s="61" t="e">
        <f t="shared" si="46"/>
        <v>#DIV/0!</v>
      </c>
      <c r="X112" s="61" t="e">
        <f t="shared" si="46"/>
        <v>#DIV/0!</v>
      </c>
      <c r="Y112" s="61" t="e">
        <f t="shared" si="46"/>
        <v>#DIV/0!</v>
      </c>
      <c r="Z112" s="61" t="e">
        <f t="shared" si="46"/>
        <v>#DIV/0!</v>
      </c>
      <c r="AA112" s="61" t="e">
        <f t="shared" si="46"/>
        <v>#DIV/0!</v>
      </c>
      <c r="AB112" s="61" t="e">
        <f t="shared" si="46"/>
        <v>#DIV/0!</v>
      </c>
      <c r="AC112" s="61" t="e">
        <f t="shared" si="46"/>
        <v>#DIV/0!</v>
      </c>
      <c r="AD112" s="61" t="e">
        <f t="shared" si="46"/>
        <v>#DIV/0!</v>
      </c>
      <c r="AE112" s="61" t="e">
        <f t="shared" si="46"/>
        <v>#DIV/0!</v>
      </c>
      <c r="AF112" s="61" t="e">
        <f t="shared" si="46"/>
        <v>#DIV/0!</v>
      </c>
      <c r="AG112" s="61" t="e">
        <f t="shared" si="46"/>
        <v>#DIV/0!</v>
      </c>
      <c r="AH112" s="61" t="e">
        <f aca="true" t="shared" si="47" ref="AH112:BM112">IF(AND(AH14&gt;AH$97,AH14&lt;AH$98),LOG10(AH14),"")</f>
        <v>#DIV/0!</v>
      </c>
      <c r="AI112" s="61" t="e">
        <f t="shared" si="47"/>
        <v>#DIV/0!</v>
      </c>
      <c r="AJ112" s="61" t="e">
        <f t="shared" si="47"/>
        <v>#DIV/0!</v>
      </c>
      <c r="AK112" s="61" t="e">
        <f t="shared" si="47"/>
        <v>#DIV/0!</v>
      </c>
      <c r="AL112" s="61" t="e">
        <f t="shared" si="47"/>
        <v>#DIV/0!</v>
      </c>
      <c r="AM112" s="61" t="e">
        <f t="shared" si="47"/>
        <v>#DIV/0!</v>
      </c>
      <c r="AN112" s="61" t="e">
        <f t="shared" si="47"/>
        <v>#DIV/0!</v>
      </c>
      <c r="AO112" s="61" t="e">
        <f t="shared" si="47"/>
        <v>#DIV/0!</v>
      </c>
      <c r="AP112" s="61" t="e">
        <f t="shared" si="47"/>
        <v>#DIV/0!</v>
      </c>
      <c r="AQ112" s="61" t="e">
        <f t="shared" si="47"/>
        <v>#DIV/0!</v>
      </c>
      <c r="AR112" s="61" t="e">
        <f t="shared" si="47"/>
        <v>#DIV/0!</v>
      </c>
      <c r="AS112" s="61" t="e">
        <f t="shared" si="47"/>
        <v>#DIV/0!</v>
      </c>
      <c r="AT112" s="61" t="e">
        <f t="shared" si="47"/>
        <v>#DIV/0!</v>
      </c>
      <c r="AU112" s="61" t="e">
        <f t="shared" si="47"/>
        <v>#DIV/0!</v>
      </c>
      <c r="AV112" s="61" t="e">
        <f t="shared" si="47"/>
        <v>#DIV/0!</v>
      </c>
      <c r="AW112" s="61" t="e">
        <f t="shared" si="47"/>
        <v>#DIV/0!</v>
      </c>
      <c r="AX112" s="61" t="e">
        <f t="shared" si="47"/>
        <v>#DIV/0!</v>
      </c>
      <c r="AY112" s="61" t="e">
        <f t="shared" si="47"/>
        <v>#DIV/0!</v>
      </c>
      <c r="AZ112" s="61" t="e">
        <f t="shared" si="47"/>
        <v>#DIV/0!</v>
      </c>
      <c r="BA112" s="61" t="e">
        <f t="shared" si="47"/>
        <v>#DIV/0!</v>
      </c>
      <c r="BB112" s="61" t="e">
        <f t="shared" si="47"/>
        <v>#DIV/0!</v>
      </c>
      <c r="BC112" s="61" t="e">
        <f t="shared" si="47"/>
        <v>#DIV/0!</v>
      </c>
      <c r="BD112" s="61" t="e">
        <f t="shared" si="47"/>
        <v>#DIV/0!</v>
      </c>
      <c r="BE112" s="61" t="e">
        <f t="shared" si="47"/>
        <v>#DIV/0!</v>
      </c>
      <c r="BF112" s="61" t="e">
        <f t="shared" si="47"/>
        <v>#DIV/0!</v>
      </c>
      <c r="BG112" s="61" t="e">
        <f t="shared" si="47"/>
        <v>#DIV/0!</v>
      </c>
      <c r="BH112" s="61" t="e">
        <f t="shared" si="47"/>
        <v>#DIV/0!</v>
      </c>
      <c r="BI112" s="61" t="e">
        <f t="shared" si="47"/>
        <v>#DIV/0!</v>
      </c>
      <c r="BJ112" s="61" t="e">
        <f t="shared" si="47"/>
        <v>#DIV/0!</v>
      </c>
      <c r="BK112" s="61" t="e">
        <f t="shared" si="47"/>
        <v>#DIV/0!</v>
      </c>
      <c r="BL112" s="61" t="e">
        <f t="shared" si="47"/>
        <v>#DIV/0!</v>
      </c>
      <c r="BM112" s="61" t="e">
        <f t="shared" si="47"/>
        <v>#DIV/0!</v>
      </c>
      <c r="BN112" s="61" t="e">
        <f aca="true" t="shared" si="48" ref="BN112:CS112">IF(AND(BN14&gt;BN$97,BN14&lt;BN$98),LOG10(BN14),"")</f>
        <v>#DIV/0!</v>
      </c>
      <c r="BO112" s="61" t="e">
        <f t="shared" si="48"/>
        <v>#DIV/0!</v>
      </c>
      <c r="BP112" s="61" t="e">
        <f t="shared" si="48"/>
        <v>#DIV/0!</v>
      </c>
      <c r="BQ112" s="61" t="e">
        <f t="shared" si="48"/>
        <v>#DIV/0!</v>
      </c>
      <c r="BR112" s="61" t="e">
        <f t="shared" si="48"/>
        <v>#DIV/0!</v>
      </c>
      <c r="BS112" s="61" t="e">
        <f t="shared" si="48"/>
        <v>#DIV/0!</v>
      </c>
      <c r="BT112" s="61" t="e">
        <f t="shared" si="48"/>
        <v>#DIV/0!</v>
      </c>
      <c r="BU112" s="61" t="e">
        <f t="shared" si="48"/>
        <v>#DIV/0!</v>
      </c>
      <c r="BV112" s="61" t="e">
        <f t="shared" si="48"/>
        <v>#DIV/0!</v>
      </c>
      <c r="BW112" s="61" t="e">
        <f t="shared" si="48"/>
        <v>#DIV/0!</v>
      </c>
      <c r="BX112" s="61" t="e">
        <f t="shared" si="48"/>
        <v>#DIV/0!</v>
      </c>
      <c r="BY112" s="61" t="e">
        <f t="shared" si="48"/>
        <v>#DIV/0!</v>
      </c>
      <c r="BZ112" s="61" t="e">
        <f t="shared" si="48"/>
        <v>#DIV/0!</v>
      </c>
      <c r="CA112" s="61" t="e">
        <f t="shared" si="48"/>
        <v>#DIV/0!</v>
      </c>
      <c r="CB112" s="61" t="e">
        <f t="shared" si="48"/>
        <v>#DIV/0!</v>
      </c>
      <c r="CC112" s="61" t="e">
        <f t="shared" si="48"/>
        <v>#DIV/0!</v>
      </c>
      <c r="CD112" s="61" t="e">
        <f t="shared" si="48"/>
        <v>#DIV/0!</v>
      </c>
      <c r="CE112" s="61" t="e">
        <f t="shared" si="48"/>
        <v>#DIV/0!</v>
      </c>
      <c r="CF112" s="61" t="e">
        <f t="shared" si="48"/>
        <v>#DIV/0!</v>
      </c>
      <c r="CG112" s="61" t="e">
        <f t="shared" si="48"/>
        <v>#DIV/0!</v>
      </c>
      <c r="CH112" s="61" t="e">
        <f t="shared" si="48"/>
        <v>#DIV/0!</v>
      </c>
      <c r="CI112" s="61" t="e">
        <f t="shared" si="48"/>
        <v>#DIV/0!</v>
      </c>
      <c r="CJ112" s="61" t="e">
        <f t="shared" si="48"/>
        <v>#DIV/0!</v>
      </c>
      <c r="CK112" s="61" t="e">
        <f t="shared" si="48"/>
        <v>#DIV/0!</v>
      </c>
      <c r="CL112" s="61" t="e">
        <f t="shared" si="48"/>
        <v>#DIV/0!</v>
      </c>
      <c r="CM112" s="61" t="e">
        <f t="shared" si="48"/>
        <v>#DIV/0!</v>
      </c>
      <c r="CN112" s="61" t="e">
        <f t="shared" si="48"/>
        <v>#DIV/0!</v>
      </c>
      <c r="CO112" s="61" t="e">
        <f t="shared" si="48"/>
        <v>#DIV/0!</v>
      </c>
      <c r="CP112" s="61" t="e">
        <f t="shared" si="48"/>
        <v>#DIV/0!</v>
      </c>
      <c r="CQ112" s="61" t="e">
        <f t="shared" si="48"/>
        <v>#DIV/0!</v>
      </c>
      <c r="CR112" s="61" t="e">
        <f t="shared" si="48"/>
        <v>#DIV/0!</v>
      </c>
      <c r="CS112" s="61" t="e">
        <f t="shared" si="48"/>
        <v>#DIV/0!</v>
      </c>
    </row>
    <row r="113" spans="1:97" ht="12.75">
      <c r="A113" s="154">
        <v>14</v>
      </c>
      <c r="B113" s="61" t="e">
        <f aca="true" t="shared" si="49" ref="B113:AG113">IF(AND(B15&gt;B$97,B15&lt;B$98),LOG10(B15),"")</f>
        <v>#DIV/0!</v>
      </c>
      <c r="C113" s="61" t="e">
        <f t="shared" si="49"/>
        <v>#DIV/0!</v>
      </c>
      <c r="D113" s="61" t="e">
        <f t="shared" si="49"/>
        <v>#DIV/0!</v>
      </c>
      <c r="E113" s="61" t="e">
        <f t="shared" si="49"/>
        <v>#DIV/0!</v>
      </c>
      <c r="F113" s="61" t="e">
        <f t="shared" si="49"/>
        <v>#DIV/0!</v>
      </c>
      <c r="G113" s="61" t="e">
        <f t="shared" si="49"/>
        <v>#DIV/0!</v>
      </c>
      <c r="H113" s="61" t="e">
        <f t="shared" si="49"/>
        <v>#DIV/0!</v>
      </c>
      <c r="I113" s="61" t="e">
        <f t="shared" si="49"/>
        <v>#DIV/0!</v>
      </c>
      <c r="J113" s="61" t="e">
        <f t="shared" si="49"/>
        <v>#DIV/0!</v>
      </c>
      <c r="K113" s="61" t="e">
        <f t="shared" si="49"/>
        <v>#DIV/0!</v>
      </c>
      <c r="L113" s="61" t="e">
        <f t="shared" si="49"/>
        <v>#DIV/0!</v>
      </c>
      <c r="M113" s="61" t="e">
        <f t="shared" si="49"/>
        <v>#DIV/0!</v>
      </c>
      <c r="N113" s="61" t="e">
        <f t="shared" si="49"/>
        <v>#DIV/0!</v>
      </c>
      <c r="O113" s="61" t="e">
        <f t="shared" si="49"/>
        <v>#DIV/0!</v>
      </c>
      <c r="P113" s="61" t="e">
        <f t="shared" si="49"/>
        <v>#DIV/0!</v>
      </c>
      <c r="Q113" s="61" t="e">
        <f t="shared" si="49"/>
        <v>#DIV/0!</v>
      </c>
      <c r="R113" s="61" t="e">
        <f t="shared" si="49"/>
        <v>#DIV/0!</v>
      </c>
      <c r="S113" s="61" t="e">
        <f t="shared" si="49"/>
        <v>#DIV/0!</v>
      </c>
      <c r="T113" s="61" t="e">
        <f t="shared" si="49"/>
        <v>#DIV/0!</v>
      </c>
      <c r="U113" s="61" t="e">
        <f t="shared" si="49"/>
        <v>#DIV/0!</v>
      </c>
      <c r="V113" s="61" t="e">
        <f t="shared" si="49"/>
        <v>#DIV/0!</v>
      </c>
      <c r="W113" s="61" t="e">
        <f t="shared" si="49"/>
        <v>#DIV/0!</v>
      </c>
      <c r="X113" s="61" t="e">
        <f t="shared" si="49"/>
        <v>#DIV/0!</v>
      </c>
      <c r="Y113" s="61" t="e">
        <f t="shared" si="49"/>
        <v>#DIV/0!</v>
      </c>
      <c r="Z113" s="61" t="e">
        <f t="shared" si="49"/>
        <v>#DIV/0!</v>
      </c>
      <c r="AA113" s="61" t="e">
        <f t="shared" si="49"/>
        <v>#DIV/0!</v>
      </c>
      <c r="AB113" s="61" t="e">
        <f t="shared" si="49"/>
        <v>#DIV/0!</v>
      </c>
      <c r="AC113" s="61" t="e">
        <f t="shared" si="49"/>
        <v>#DIV/0!</v>
      </c>
      <c r="AD113" s="61" t="e">
        <f t="shared" si="49"/>
        <v>#DIV/0!</v>
      </c>
      <c r="AE113" s="61" t="e">
        <f t="shared" si="49"/>
        <v>#DIV/0!</v>
      </c>
      <c r="AF113" s="61" t="e">
        <f t="shared" si="49"/>
        <v>#DIV/0!</v>
      </c>
      <c r="AG113" s="61" t="e">
        <f t="shared" si="49"/>
        <v>#DIV/0!</v>
      </c>
      <c r="AH113" s="61" t="e">
        <f aca="true" t="shared" si="50" ref="AH113:BM113">IF(AND(AH15&gt;AH$97,AH15&lt;AH$98),LOG10(AH15),"")</f>
        <v>#DIV/0!</v>
      </c>
      <c r="AI113" s="61" t="e">
        <f t="shared" si="50"/>
        <v>#DIV/0!</v>
      </c>
      <c r="AJ113" s="61" t="e">
        <f t="shared" si="50"/>
        <v>#DIV/0!</v>
      </c>
      <c r="AK113" s="61" t="e">
        <f t="shared" si="50"/>
        <v>#DIV/0!</v>
      </c>
      <c r="AL113" s="61" t="e">
        <f t="shared" si="50"/>
        <v>#DIV/0!</v>
      </c>
      <c r="AM113" s="61" t="e">
        <f t="shared" si="50"/>
        <v>#DIV/0!</v>
      </c>
      <c r="AN113" s="61" t="e">
        <f t="shared" si="50"/>
        <v>#DIV/0!</v>
      </c>
      <c r="AO113" s="61" t="e">
        <f t="shared" si="50"/>
        <v>#DIV/0!</v>
      </c>
      <c r="AP113" s="61" t="e">
        <f t="shared" si="50"/>
        <v>#DIV/0!</v>
      </c>
      <c r="AQ113" s="61" t="e">
        <f t="shared" si="50"/>
        <v>#DIV/0!</v>
      </c>
      <c r="AR113" s="61" t="e">
        <f t="shared" si="50"/>
        <v>#DIV/0!</v>
      </c>
      <c r="AS113" s="61" t="e">
        <f t="shared" si="50"/>
        <v>#DIV/0!</v>
      </c>
      <c r="AT113" s="61" t="e">
        <f t="shared" si="50"/>
        <v>#DIV/0!</v>
      </c>
      <c r="AU113" s="61" t="e">
        <f t="shared" si="50"/>
        <v>#DIV/0!</v>
      </c>
      <c r="AV113" s="61" t="e">
        <f t="shared" si="50"/>
        <v>#DIV/0!</v>
      </c>
      <c r="AW113" s="61" t="e">
        <f t="shared" si="50"/>
        <v>#DIV/0!</v>
      </c>
      <c r="AX113" s="61" t="e">
        <f t="shared" si="50"/>
        <v>#DIV/0!</v>
      </c>
      <c r="AY113" s="61" t="e">
        <f t="shared" si="50"/>
        <v>#DIV/0!</v>
      </c>
      <c r="AZ113" s="61" t="e">
        <f t="shared" si="50"/>
        <v>#DIV/0!</v>
      </c>
      <c r="BA113" s="61" t="e">
        <f t="shared" si="50"/>
        <v>#DIV/0!</v>
      </c>
      <c r="BB113" s="61" t="e">
        <f t="shared" si="50"/>
        <v>#DIV/0!</v>
      </c>
      <c r="BC113" s="61" t="e">
        <f t="shared" si="50"/>
        <v>#DIV/0!</v>
      </c>
      <c r="BD113" s="61" t="e">
        <f t="shared" si="50"/>
        <v>#DIV/0!</v>
      </c>
      <c r="BE113" s="61" t="e">
        <f t="shared" si="50"/>
        <v>#DIV/0!</v>
      </c>
      <c r="BF113" s="61" t="e">
        <f t="shared" si="50"/>
        <v>#DIV/0!</v>
      </c>
      <c r="BG113" s="61" t="e">
        <f t="shared" si="50"/>
        <v>#DIV/0!</v>
      </c>
      <c r="BH113" s="61" t="e">
        <f t="shared" si="50"/>
        <v>#DIV/0!</v>
      </c>
      <c r="BI113" s="61" t="e">
        <f t="shared" si="50"/>
        <v>#DIV/0!</v>
      </c>
      <c r="BJ113" s="61" t="e">
        <f t="shared" si="50"/>
        <v>#DIV/0!</v>
      </c>
      <c r="BK113" s="61" t="e">
        <f t="shared" si="50"/>
        <v>#DIV/0!</v>
      </c>
      <c r="BL113" s="61" t="e">
        <f t="shared" si="50"/>
        <v>#DIV/0!</v>
      </c>
      <c r="BM113" s="61" t="e">
        <f t="shared" si="50"/>
        <v>#DIV/0!</v>
      </c>
      <c r="BN113" s="61" t="e">
        <f aca="true" t="shared" si="51" ref="BN113:CS113">IF(AND(BN15&gt;BN$97,BN15&lt;BN$98),LOG10(BN15),"")</f>
        <v>#DIV/0!</v>
      </c>
      <c r="BO113" s="61" t="e">
        <f t="shared" si="51"/>
        <v>#DIV/0!</v>
      </c>
      <c r="BP113" s="61" t="e">
        <f t="shared" si="51"/>
        <v>#DIV/0!</v>
      </c>
      <c r="BQ113" s="61" t="e">
        <f t="shared" si="51"/>
        <v>#DIV/0!</v>
      </c>
      <c r="BR113" s="61" t="e">
        <f t="shared" si="51"/>
        <v>#DIV/0!</v>
      </c>
      <c r="BS113" s="61" t="e">
        <f t="shared" si="51"/>
        <v>#DIV/0!</v>
      </c>
      <c r="BT113" s="61" t="e">
        <f t="shared" si="51"/>
        <v>#DIV/0!</v>
      </c>
      <c r="BU113" s="61" t="e">
        <f t="shared" si="51"/>
        <v>#DIV/0!</v>
      </c>
      <c r="BV113" s="61" t="e">
        <f t="shared" si="51"/>
        <v>#DIV/0!</v>
      </c>
      <c r="BW113" s="61" t="e">
        <f t="shared" si="51"/>
        <v>#DIV/0!</v>
      </c>
      <c r="BX113" s="61" t="e">
        <f t="shared" si="51"/>
        <v>#DIV/0!</v>
      </c>
      <c r="BY113" s="61" t="e">
        <f t="shared" si="51"/>
        <v>#DIV/0!</v>
      </c>
      <c r="BZ113" s="61" t="e">
        <f t="shared" si="51"/>
        <v>#DIV/0!</v>
      </c>
      <c r="CA113" s="61" t="e">
        <f t="shared" si="51"/>
        <v>#DIV/0!</v>
      </c>
      <c r="CB113" s="61" t="e">
        <f t="shared" si="51"/>
        <v>#DIV/0!</v>
      </c>
      <c r="CC113" s="61" t="e">
        <f t="shared" si="51"/>
        <v>#DIV/0!</v>
      </c>
      <c r="CD113" s="61" t="e">
        <f t="shared" si="51"/>
        <v>#DIV/0!</v>
      </c>
      <c r="CE113" s="61" t="e">
        <f t="shared" si="51"/>
        <v>#DIV/0!</v>
      </c>
      <c r="CF113" s="61" t="e">
        <f t="shared" si="51"/>
        <v>#DIV/0!</v>
      </c>
      <c r="CG113" s="61" t="e">
        <f t="shared" si="51"/>
        <v>#DIV/0!</v>
      </c>
      <c r="CH113" s="61" t="e">
        <f t="shared" si="51"/>
        <v>#DIV/0!</v>
      </c>
      <c r="CI113" s="61" t="e">
        <f t="shared" si="51"/>
        <v>#DIV/0!</v>
      </c>
      <c r="CJ113" s="61" t="e">
        <f t="shared" si="51"/>
        <v>#DIV/0!</v>
      </c>
      <c r="CK113" s="61" t="e">
        <f t="shared" si="51"/>
        <v>#DIV/0!</v>
      </c>
      <c r="CL113" s="61" t="e">
        <f t="shared" si="51"/>
        <v>#DIV/0!</v>
      </c>
      <c r="CM113" s="61" t="e">
        <f t="shared" si="51"/>
        <v>#DIV/0!</v>
      </c>
      <c r="CN113" s="61" t="e">
        <f t="shared" si="51"/>
        <v>#DIV/0!</v>
      </c>
      <c r="CO113" s="61" t="e">
        <f t="shared" si="51"/>
        <v>#DIV/0!</v>
      </c>
      <c r="CP113" s="61" t="e">
        <f t="shared" si="51"/>
        <v>#DIV/0!</v>
      </c>
      <c r="CQ113" s="61" t="e">
        <f t="shared" si="51"/>
        <v>#DIV/0!</v>
      </c>
      <c r="CR113" s="61" t="e">
        <f t="shared" si="51"/>
        <v>#DIV/0!</v>
      </c>
      <c r="CS113" s="61" t="e">
        <f t="shared" si="51"/>
        <v>#DIV/0!</v>
      </c>
    </row>
    <row r="114" spans="1:97" ht="12.75">
      <c r="A114" s="154">
        <v>15</v>
      </c>
      <c r="B114" s="61" t="e">
        <f aca="true" t="shared" si="52" ref="B114:AG114">IF(AND(B16&gt;B$97,B16&lt;B$98),LOG10(B16),"")</f>
        <v>#DIV/0!</v>
      </c>
      <c r="C114" s="61" t="e">
        <f t="shared" si="52"/>
        <v>#DIV/0!</v>
      </c>
      <c r="D114" s="61" t="e">
        <f t="shared" si="52"/>
        <v>#DIV/0!</v>
      </c>
      <c r="E114" s="61" t="e">
        <f t="shared" si="52"/>
        <v>#DIV/0!</v>
      </c>
      <c r="F114" s="61" t="e">
        <f t="shared" si="52"/>
        <v>#DIV/0!</v>
      </c>
      <c r="G114" s="61" t="e">
        <f t="shared" si="52"/>
        <v>#DIV/0!</v>
      </c>
      <c r="H114" s="61" t="e">
        <f t="shared" si="52"/>
        <v>#DIV/0!</v>
      </c>
      <c r="I114" s="61" t="e">
        <f t="shared" si="52"/>
        <v>#DIV/0!</v>
      </c>
      <c r="J114" s="61" t="e">
        <f t="shared" si="52"/>
        <v>#DIV/0!</v>
      </c>
      <c r="K114" s="61" t="e">
        <f t="shared" si="52"/>
        <v>#DIV/0!</v>
      </c>
      <c r="L114" s="61" t="e">
        <f t="shared" si="52"/>
        <v>#DIV/0!</v>
      </c>
      <c r="M114" s="61" t="e">
        <f t="shared" si="52"/>
        <v>#DIV/0!</v>
      </c>
      <c r="N114" s="61" t="e">
        <f t="shared" si="52"/>
        <v>#DIV/0!</v>
      </c>
      <c r="O114" s="61" t="e">
        <f t="shared" si="52"/>
        <v>#DIV/0!</v>
      </c>
      <c r="P114" s="61" t="e">
        <f t="shared" si="52"/>
        <v>#DIV/0!</v>
      </c>
      <c r="Q114" s="61" t="e">
        <f t="shared" si="52"/>
        <v>#DIV/0!</v>
      </c>
      <c r="R114" s="61" t="e">
        <f t="shared" si="52"/>
        <v>#DIV/0!</v>
      </c>
      <c r="S114" s="61" t="e">
        <f t="shared" si="52"/>
        <v>#DIV/0!</v>
      </c>
      <c r="T114" s="61" t="e">
        <f t="shared" si="52"/>
        <v>#DIV/0!</v>
      </c>
      <c r="U114" s="61" t="e">
        <f t="shared" si="52"/>
        <v>#DIV/0!</v>
      </c>
      <c r="V114" s="61" t="e">
        <f t="shared" si="52"/>
        <v>#DIV/0!</v>
      </c>
      <c r="W114" s="61" t="e">
        <f t="shared" si="52"/>
        <v>#DIV/0!</v>
      </c>
      <c r="X114" s="61" t="e">
        <f t="shared" si="52"/>
        <v>#DIV/0!</v>
      </c>
      <c r="Y114" s="61" t="e">
        <f t="shared" si="52"/>
        <v>#DIV/0!</v>
      </c>
      <c r="Z114" s="61" t="e">
        <f t="shared" si="52"/>
        <v>#DIV/0!</v>
      </c>
      <c r="AA114" s="61" t="e">
        <f t="shared" si="52"/>
        <v>#DIV/0!</v>
      </c>
      <c r="AB114" s="61" t="e">
        <f t="shared" si="52"/>
        <v>#DIV/0!</v>
      </c>
      <c r="AC114" s="61" t="e">
        <f t="shared" si="52"/>
        <v>#DIV/0!</v>
      </c>
      <c r="AD114" s="61" t="e">
        <f t="shared" si="52"/>
        <v>#DIV/0!</v>
      </c>
      <c r="AE114" s="61" t="e">
        <f t="shared" si="52"/>
        <v>#DIV/0!</v>
      </c>
      <c r="AF114" s="61" t="e">
        <f t="shared" si="52"/>
        <v>#DIV/0!</v>
      </c>
      <c r="AG114" s="61" t="e">
        <f t="shared" si="52"/>
        <v>#DIV/0!</v>
      </c>
      <c r="AH114" s="61" t="e">
        <f aca="true" t="shared" si="53" ref="AH114:BM114">IF(AND(AH16&gt;AH$97,AH16&lt;AH$98),LOG10(AH16),"")</f>
        <v>#DIV/0!</v>
      </c>
      <c r="AI114" s="61" t="e">
        <f t="shared" si="53"/>
        <v>#DIV/0!</v>
      </c>
      <c r="AJ114" s="61" t="e">
        <f t="shared" si="53"/>
        <v>#DIV/0!</v>
      </c>
      <c r="AK114" s="61" t="e">
        <f t="shared" si="53"/>
        <v>#DIV/0!</v>
      </c>
      <c r="AL114" s="61" t="e">
        <f t="shared" si="53"/>
        <v>#DIV/0!</v>
      </c>
      <c r="AM114" s="61" t="e">
        <f t="shared" si="53"/>
        <v>#DIV/0!</v>
      </c>
      <c r="AN114" s="61" t="e">
        <f t="shared" si="53"/>
        <v>#DIV/0!</v>
      </c>
      <c r="AO114" s="61" t="e">
        <f t="shared" si="53"/>
        <v>#DIV/0!</v>
      </c>
      <c r="AP114" s="61" t="e">
        <f t="shared" si="53"/>
        <v>#DIV/0!</v>
      </c>
      <c r="AQ114" s="61" t="e">
        <f t="shared" si="53"/>
        <v>#DIV/0!</v>
      </c>
      <c r="AR114" s="61" t="e">
        <f t="shared" si="53"/>
        <v>#DIV/0!</v>
      </c>
      <c r="AS114" s="61" t="e">
        <f t="shared" si="53"/>
        <v>#DIV/0!</v>
      </c>
      <c r="AT114" s="61" t="e">
        <f t="shared" si="53"/>
        <v>#DIV/0!</v>
      </c>
      <c r="AU114" s="61" t="e">
        <f t="shared" si="53"/>
        <v>#DIV/0!</v>
      </c>
      <c r="AV114" s="61" t="e">
        <f t="shared" si="53"/>
        <v>#DIV/0!</v>
      </c>
      <c r="AW114" s="61" t="e">
        <f t="shared" si="53"/>
        <v>#DIV/0!</v>
      </c>
      <c r="AX114" s="61" t="e">
        <f t="shared" si="53"/>
        <v>#DIV/0!</v>
      </c>
      <c r="AY114" s="61" t="e">
        <f t="shared" si="53"/>
        <v>#DIV/0!</v>
      </c>
      <c r="AZ114" s="61" t="e">
        <f t="shared" si="53"/>
        <v>#DIV/0!</v>
      </c>
      <c r="BA114" s="61" t="e">
        <f t="shared" si="53"/>
        <v>#DIV/0!</v>
      </c>
      <c r="BB114" s="61" t="e">
        <f t="shared" si="53"/>
        <v>#DIV/0!</v>
      </c>
      <c r="BC114" s="61" t="e">
        <f t="shared" si="53"/>
        <v>#DIV/0!</v>
      </c>
      <c r="BD114" s="61" t="e">
        <f t="shared" si="53"/>
        <v>#DIV/0!</v>
      </c>
      <c r="BE114" s="61" t="e">
        <f t="shared" si="53"/>
        <v>#DIV/0!</v>
      </c>
      <c r="BF114" s="61" t="e">
        <f t="shared" si="53"/>
        <v>#DIV/0!</v>
      </c>
      <c r="BG114" s="61" t="e">
        <f t="shared" si="53"/>
        <v>#DIV/0!</v>
      </c>
      <c r="BH114" s="61" t="e">
        <f t="shared" si="53"/>
        <v>#DIV/0!</v>
      </c>
      <c r="BI114" s="61" t="e">
        <f t="shared" si="53"/>
        <v>#DIV/0!</v>
      </c>
      <c r="BJ114" s="61" t="e">
        <f t="shared" si="53"/>
        <v>#DIV/0!</v>
      </c>
      <c r="BK114" s="61" t="e">
        <f t="shared" si="53"/>
        <v>#DIV/0!</v>
      </c>
      <c r="BL114" s="61" t="e">
        <f t="shared" si="53"/>
        <v>#DIV/0!</v>
      </c>
      <c r="BM114" s="61" t="e">
        <f t="shared" si="53"/>
        <v>#DIV/0!</v>
      </c>
      <c r="BN114" s="61" t="e">
        <f aca="true" t="shared" si="54" ref="BN114:CS114">IF(AND(BN16&gt;BN$97,BN16&lt;BN$98),LOG10(BN16),"")</f>
        <v>#DIV/0!</v>
      </c>
      <c r="BO114" s="61" t="e">
        <f t="shared" si="54"/>
        <v>#DIV/0!</v>
      </c>
      <c r="BP114" s="61" t="e">
        <f t="shared" si="54"/>
        <v>#DIV/0!</v>
      </c>
      <c r="BQ114" s="61" t="e">
        <f t="shared" si="54"/>
        <v>#DIV/0!</v>
      </c>
      <c r="BR114" s="61" t="e">
        <f t="shared" si="54"/>
        <v>#DIV/0!</v>
      </c>
      <c r="BS114" s="61" t="e">
        <f t="shared" si="54"/>
        <v>#DIV/0!</v>
      </c>
      <c r="BT114" s="61" t="e">
        <f t="shared" si="54"/>
        <v>#DIV/0!</v>
      </c>
      <c r="BU114" s="61" t="e">
        <f t="shared" si="54"/>
        <v>#DIV/0!</v>
      </c>
      <c r="BV114" s="61" t="e">
        <f t="shared" si="54"/>
        <v>#DIV/0!</v>
      </c>
      <c r="BW114" s="61" t="e">
        <f t="shared" si="54"/>
        <v>#DIV/0!</v>
      </c>
      <c r="BX114" s="61" t="e">
        <f t="shared" si="54"/>
        <v>#DIV/0!</v>
      </c>
      <c r="BY114" s="61" t="e">
        <f t="shared" si="54"/>
        <v>#DIV/0!</v>
      </c>
      <c r="BZ114" s="61" t="e">
        <f t="shared" si="54"/>
        <v>#DIV/0!</v>
      </c>
      <c r="CA114" s="61" t="e">
        <f t="shared" si="54"/>
        <v>#DIV/0!</v>
      </c>
      <c r="CB114" s="61" t="e">
        <f t="shared" si="54"/>
        <v>#DIV/0!</v>
      </c>
      <c r="CC114" s="61" t="e">
        <f t="shared" si="54"/>
        <v>#DIV/0!</v>
      </c>
      <c r="CD114" s="61" t="e">
        <f t="shared" si="54"/>
        <v>#DIV/0!</v>
      </c>
      <c r="CE114" s="61" t="e">
        <f t="shared" si="54"/>
        <v>#DIV/0!</v>
      </c>
      <c r="CF114" s="61" t="e">
        <f t="shared" si="54"/>
        <v>#DIV/0!</v>
      </c>
      <c r="CG114" s="61" t="e">
        <f t="shared" si="54"/>
        <v>#DIV/0!</v>
      </c>
      <c r="CH114" s="61" t="e">
        <f t="shared" si="54"/>
        <v>#DIV/0!</v>
      </c>
      <c r="CI114" s="61" t="e">
        <f t="shared" si="54"/>
        <v>#DIV/0!</v>
      </c>
      <c r="CJ114" s="61" t="e">
        <f t="shared" si="54"/>
        <v>#DIV/0!</v>
      </c>
      <c r="CK114" s="61" t="e">
        <f t="shared" si="54"/>
        <v>#DIV/0!</v>
      </c>
      <c r="CL114" s="61" t="e">
        <f t="shared" si="54"/>
        <v>#DIV/0!</v>
      </c>
      <c r="CM114" s="61" t="e">
        <f t="shared" si="54"/>
        <v>#DIV/0!</v>
      </c>
      <c r="CN114" s="61" t="e">
        <f t="shared" si="54"/>
        <v>#DIV/0!</v>
      </c>
      <c r="CO114" s="61" t="e">
        <f t="shared" si="54"/>
        <v>#DIV/0!</v>
      </c>
      <c r="CP114" s="61" t="e">
        <f t="shared" si="54"/>
        <v>#DIV/0!</v>
      </c>
      <c r="CQ114" s="61" t="e">
        <f t="shared" si="54"/>
        <v>#DIV/0!</v>
      </c>
      <c r="CR114" s="61" t="e">
        <f t="shared" si="54"/>
        <v>#DIV/0!</v>
      </c>
      <c r="CS114" s="61" t="e">
        <f t="shared" si="54"/>
        <v>#DIV/0!</v>
      </c>
    </row>
    <row r="115" spans="1:97" ht="12.75">
      <c r="A115" s="154">
        <v>16</v>
      </c>
      <c r="B115" s="61" t="e">
        <f aca="true" t="shared" si="55" ref="B115:AG115">IF(AND(B17&gt;B$97,B17&lt;B$98),LOG10(B17),"")</f>
        <v>#DIV/0!</v>
      </c>
      <c r="C115" s="61" t="e">
        <f t="shared" si="55"/>
        <v>#DIV/0!</v>
      </c>
      <c r="D115" s="61" t="e">
        <f t="shared" si="55"/>
        <v>#DIV/0!</v>
      </c>
      <c r="E115" s="61" t="e">
        <f t="shared" si="55"/>
        <v>#DIV/0!</v>
      </c>
      <c r="F115" s="61" t="e">
        <f t="shared" si="55"/>
        <v>#DIV/0!</v>
      </c>
      <c r="G115" s="61" t="e">
        <f t="shared" si="55"/>
        <v>#DIV/0!</v>
      </c>
      <c r="H115" s="61" t="e">
        <f t="shared" si="55"/>
        <v>#DIV/0!</v>
      </c>
      <c r="I115" s="61" t="e">
        <f t="shared" si="55"/>
        <v>#DIV/0!</v>
      </c>
      <c r="J115" s="61" t="e">
        <f t="shared" si="55"/>
        <v>#DIV/0!</v>
      </c>
      <c r="K115" s="61" t="e">
        <f t="shared" si="55"/>
        <v>#DIV/0!</v>
      </c>
      <c r="L115" s="61" t="e">
        <f t="shared" si="55"/>
        <v>#DIV/0!</v>
      </c>
      <c r="M115" s="61" t="e">
        <f t="shared" si="55"/>
        <v>#DIV/0!</v>
      </c>
      <c r="N115" s="61" t="e">
        <f t="shared" si="55"/>
        <v>#DIV/0!</v>
      </c>
      <c r="O115" s="61" t="e">
        <f t="shared" si="55"/>
        <v>#DIV/0!</v>
      </c>
      <c r="P115" s="61" t="e">
        <f t="shared" si="55"/>
        <v>#DIV/0!</v>
      </c>
      <c r="Q115" s="61" t="e">
        <f t="shared" si="55"/>
        <v>#DIV/0!</v>
      </c>
      <c r="R115" s="61" t="e">
        <f t="shared" si="55"/>
        <v>#DIV/0!</v>
      </c>
      <c r="S115" s="61" t="e">
        <f t="shared" si="55"/>
        <v>#DIV/0!</v>
      </c>
      <c r="T115" s="61" t="e">
        <f t="shared" si="55"/>
        <v>#DIV/0!</v>
      </c>
      <c r="U115" s="61" t="e">
        <f t="shared" si="55"/>
        <v>#DIV/0!</v>
      </c>
      <c r="V115" s="61" t="e">
        <f t="shared" si="55"/>
        <v>#DIV/0!</v>
      </c>
      <c r="W115" s="61" t="e">
        <f t="shared" si="55"/>
        <v>#DIV/0!</v>
      </c>
      <c r="X115" s="61" t="e">
        <f t="shared" si="55"/>
        <v>#DIV/0!</v>
      </c>
      <c r="Y115" s="61" t="e">
        <f t="shared" si="55"/>
        <v>#DIV/0!</v>
      </c>
      <c r="Z115" s="61" t="e">
        <f t="shared" si="55"/>
        <v>#DIV/0!</v>
      </c>
      <c r="AA115" s="61" t="e">
        <f t="shared" si="55"/>
        <v>#DIV/0!</v>
      </c>
      <c r="AB115" s="61" t="e">
        <f t="shared" si="55"/>
        <v>#DIV/0!</v>
      </c>
      <c r="AC115" s="61" t="e">
        <f t="shared" si="55"/>
        <v>#DIV/0!</v>
      </c>
      <c r="AD115" s="61" t="e">
        <f t="shared" si="55"/>
        <v>#DIV/0!</v>
      </c>
      <c r="AE115" s="61" t="e">
        <f t="shared" si="55"/>
        <v>#DIV/0!</v>
      </c>
      <c r="AF115" s="61" t="e">
        <f t="shared" si="55"/>
        <v>#DIV/0!</v>
      </c>
      <c r="AG115" s="61" t="e">
        <f t="shared" si="55"/>
        <v>#DIV/0!</v>
      </c>
      <c r="AH115" s="61" t="e">
        <f aca="true" t="shared" si="56" ref="AH115:BM115">IF(AND(AH17&gt;AH$97,AH17&lt;AH$98),LOG10(AH17),"")</f>
        <v>#DIV/0!</v>
      </c>
      <c r="AI115" s="61" t="e">
        <f t="shared" si="56"/>
        <v>#DIV/0!</v>
      </c>
      <c r="AJ115" s="61" t="e">
        <f t="shared" si="56"/>
        <v>#DIV/0!</v>
      </c>
      <c r="AK115" s="61" t="e">
        <f t="shared" si="56"/>
        <v>#DIV/0!</v>
      </c>
      <c r="AL115" s="61" t="e">
        <f t="shared" si="56"/>
        <v>#DIV/0!</v>
      </c>
      <c r="AM115" s="61" t="e">
        <f t="shared" si="56"/>
        <v>#DIV/0!</v>
      </c>
      <c r="AN115" s="61" t="e">
        <f t="shared" si="56"/>
        <v>#DIV/0!</v>
      </c>
      <c r="AO115" s="61" t="e">
        <f t="shared" si="56"/>
        <v>#DIV/0!</v>
      </c>
      <c r="AP115" s="61" t="e">
        <f t="shared" si="56"/>
        <v>#DIV/0!</v>
      </c>
      <c r="AQ115" s="61" t="e">
        <f t="shared" si="56"/>
        <v>#DIV/0!</v>
      </c>
      <c r="AR115" s="61" t="e">
        <f t="shared" si="56"/>
        <v>#DIV/0!</v>
      </c>
      <c r="AS115" s="61" t="e">
        <f t="shared" si="56"/>
        <v>#DIV/0!</v>
      </c>
      <c r="AT115" s="61" t="e">
        <f t="shared" si="56"/>
        <v>#DIV/0!</v>
      </c>
      <c r="AU115" s="61" t="e">
        <f t="shared" si="56"/>
        <v>#DIV/0!</v>
      </c>
      <c r="AV115" s="61" t="e">
        <f t="shared" si="56"/>
        <v>#DIV/0!</v>
      </c>
      <c r="AW115" s="61" t="e">
        <f t="shared" si="56"/>
        <v>#DIV/0!</v>
      </c>
      <c r="AX115" s="61" t="e">
        <f t="shared" si="56"/>
        <v>#DIV/0!</v>
      </c>
      <c r="AY115" s="61" t="e">
        <f t="shared" si="56"/>
        <v>#DIV/0!</v>
      </c>
      <c r="AZ115" s="61" t="e">
        <f t="shared" si="56"/>
        <v>#DIV/0!</v>
      </c>
      <c r="BA115" s="61" t="e">
        <f t="shared" si="56"/>
        <v>#DIV/0!</v>
      </c>
      <c r="BB115" s="61" t="e">
        <f t="shared" si="56"/>
        <v>#DIV/0!</v>
      </c>
      <c r="BC115" s="61" t="e">
        <f t="shared" si="56"/>
        <v>#DIV/0!</v>
      </c>
      <c r="BD115" s="61" t="e">
        <f t="shared" si="56"/>
        <v>#DIV/0!</v>
      </c>
      <c r="BE115" s="61" t="e">
        <f t="shared" si="56"/>
        <v>#DIV/0!</v>
      </c>
      <c r="BF115" s="61" t="e">
        <f t="shared" si="56"/>
        <v>#DIV/0!</v>
      </c>
      <c r="BG115" s="61" t="e">
        <f t="shared" si="56"/>
        <v>#DIV/0!</v>
      </c>
      <c r="BH115" s="61" t="e">
        <f t="shared" si="56"/>
        <v>#DIV/0!</v>
      </c>
      <c r="BI115" s="61" t="e">
        <f t="shared" si="56"/>
        <v>#DIV/0!</v>
      </c>
      <c r="BJ115" s="61" t="e">
        <f t="shared" si="56"/>
        <v>#DIV/0!</v>
      </c>
      <c r="BK115" s="61" t="e">
        <f t="shared" si="56"/>
        <v>#DIV/0!</v>
      </c>
      <c r="BL115" s="61" t="e">
        <f t="shared" si="56"/>
        <v>#DIV/0!</v>
      </c>
      <c r="BM115" s="61" t="e">
        <f t="shared" si="56"/>
        <v>#DIV/0!</v>
      </c>
      <c r="BN115" s="61" t="e">
        <f aca="true" t="shared" si="57" ref="BN115:CS115">IF(AND(BN17&gt;BN$97,BN17&lt;BN$98),LOG10(BN17),"")</f>
        <v>#DIV/0!</v>
      </c>
      <c r="BO115" s="61" t="e">
        <f t="shared" si="57"/>
        <v>#DIV/0!</v>
      </c>
      <c r="BP115" s="61" t="e">
        <f t="shared" si="57"/>
        <v>#DIV/0!</v>
      </c>
      <c r="BQ115" s="61" t="e">
        <f t="shared" si="57"/>
        <v>#DIV/0!</v>
      </c>
      <c r="BR115" s="61" t="e">
        <f t="shared" si="57"/>
        <v>#DIV/0!</v>
      </c>
      <c r="BS115" s="61" t="e">
        <f t="shared" si="57"/>
        <v>#DIV/0!</v>
      </c>
      <c r="BT115" s="61" t="e">
        <f t="shared" si="57"/>
        <v>#DIV/0!</v>
      </c>
      <c r="BU115" s="61" t="e">
        <f t="shared" si="57"/>
        <v>#DIV/0!</v>
      </c>
      <c r="BV115" s="61" t="e">
        <f t="shared" si="57"/>
        <v>#DIV/0!</v>
      </c>
      <c r="BW115" s="61" t="e">
        <f t="shared" si="57"/>
        <v>#DIV/0!</v>
      </c>
      <c r="BX115" s="61" t="e">
        <f t="shared" si="57"/>
        <v>#DIV/0!</v>
      </c>
      <c r="BY115" s="61" t="e">
        <f t="shared" si="57"/>
        <v>#DIV/0!</v>
      </c>
      <c r="BZ115" s="61" t="e">
        <f t="shared" si="57"/>
        <v>#DIV/0!</v>
      </c>
      <c r="CA115" s="61" t="e">
        <f t="shared" si="57"/>
        <v>#DIV/0!</v>
      </c>
      <c r="CB115" s="61" t="e">
        <f t="shared" si="57"/>
        <v>#DIV/0!</v>
      </c>
      <c r="CC115" s="61" t="e">
        <f t="shared" si="57"/>
        <v>#DIV/0!</v>
      </c>
      <c r="CD115" s="61" t="e">
        <f t="shared" si="57"/>
        <v>#DIV/0!</v>
      </c>
      <c r="CE115" s="61" t="e">
        <f t="shared" si="57"/>
        <v>#DIV/0!</v>
      </c>
      <c r="CF115" s="61" t="e">
        <f t="shared" si="57"/>
        <v>#DIV/0!</v>
      </c>
      <c r="CG115" s="61" t="e">
        <f t="shared" si="57"/>
        <v>#DIV/0!</v>
      </c>
      <c r="CH115" s="61" t="e">
        <f t="shared" si="57"/>
        <v>#DIV/0!</v>
      </c>
      <c r="CI115" s="61" t="e">
        <f t="shared" si="57"/>
        <v>#DIV/0!</v>
      </c>
      <c r="CJ115" s="61" t="e">
        <f t="shared" si="57"/>
        <v>#DIV/0!</v>
      </c>
      <c r="CK115" s="61" t="e">
        <f t="shared" si="57"/>
        <v>#DIV/0!</v>
      </c>
      <c r="CL115" s="61" t="e">
        <f t="shared" si="57"/>
        <v>#DIV/0!</v>
      </c>
      <c r="CM115" s="61" t="e">
        <f t="shared" si="57"/>
        <v>#DIV/0!</v>
      </c>
      <c r="CN115" s="61" t="e">
        <f t="shared" si="57"/>
        <v>#DIV/0!</v>
      </c>
      <c r="CO115" s="61" t="e">
        <f t="shared" si="57"/>
        <v>#DIV/0!</v>
      </c>
      <c r="CP115" s="61" t="e">
        <f t="shared" si="57"/>
        <v>#DIV/0!</v>
      </c>
      <c r="CQ115" s="61" t="e">
        <f t="shared" si="57"/>
        <v>#DIV/0!</v>
      </c>
      <c r="CR115" s="61" t="e">
        <f t="shared" si="57"/>
        <v>#DIV/0!</v>
      </c>
      <c r="CS115" s="61" t="e">
        <f t="shared" si="57"/>
        <v>#DIV/0!</v>
      </c>
    </row>
    <row r="116" spans="1:97" ht="12.75">
      <c r="A116" s="154">
        <v>17</v>
      </c>
      <c r="B116" s="61" t="e">
        <f aca="true" t="shared" si="58" ref="B116:AG116">IF(AND(B18&gt;B$97,B18&lt;B$98),LOG10(B18),"")</f>
        <v>#DIV/0!</v>
      </c>
      <c r="C116" s="61" t="e">
        <f t="shared" si="58"/>
        <v>#DIV/0!</v>
      </c>
      <c r="D116" s="61" t="e">
        <f t="shared" si="58"/>
        <v>#DIV/0!</v>
      </c>
      <c r="E116" s="61" t="e">
        <f t="shared" si="58"/>
        <v>#DIV/0!</v>
      </c>
      <c r="F116" s="61" t="e">
        <f t="shared" si="58"/>
        <v>#DIV/0!</v>
      </c>
      <c r="G116" s="61" t="e">
        <f t="shared" si="58"/>
        <v>#DIV/0!</v>
      </c>
      <c r="H116" s="61" t="e">
        <f t="shared" si="58"/>
        <v>#DIV/0!</v>
      </c>
      <c r="I116" s="61" t="e">
        <f t="shared" si="58"/>
        <v>#DIV/0!</v>
      </c>
      <c r="J116" s="61" t="e">
        <f t="shared" si="58"/>
        <v>#DIV/0!</v>
      </c>
      <c r="K116" s="61" t="e">
        <f t="shared" si="58"/>
        <v>#DIV/0!</v>
      </c>
      <c r="L116" s="61" t="e">
        <f t="shared" si="58"/>
        <v>#DIV/0!</v>
      </c>
      <c r="M116" s="61" t="e">
        <f t="shared" si="58"/>
        <v>#DIV/0!</v>
      </c>
      <c r="N116" s="61" t="e">
        <f t="shared" si="58"/>
        <v>#DIV/0!</v>
      </c>
      <c r="O116" s="61" t="e">
        <f t="shared" si="58"/>
        <v>#DIV/0!</v>
      </c>
      <c r="P116" s="61" t="e">
        <f t="shared" si="58"/>
        <v>#DIV/0!</v>
      </c>
      <c r="Q116" s="61" t="e">
        <f t="shared" si="58"/>
        <v>#DIV/0!</v>
      </c>
      <c r="R116" s="61" t="e">
        <f t="shared" si="58"/>
        <v>#DIV/0!</v>
      </c>
      <c r="S116" s="61" t="e">
        <f t="shared" si="58"/>
        <v>#DIV/0!</v>
      </c>
      <c r="T116" s="61" t="e">
        <f t="shared" si="58"/>
        <v>#DIV/0!</v>
      </c>
      <c r="U116" s="61" t="e">
        <f t="shared" si="58"/>
        <v>#DIV/0!</v>
      </c>
      <c r="V116" s="61" t="e">
        <f t="shared" si="58"/>
        <v>#DIV/0!</v>
      </c>
      <c r="W116" s="61" t="e">
        <f t="shared" si="58"/>
        <v>#DIV/0!</v>
      </c>
      <c r="X116" s="61" t="e">
        <f t="shared" si="58"/>
        <v>#DIV/0!</v>
      </c>
      <c r="Y116" s="61" t="e">
        <f t="shared" si="58"/>
        <v>#DIV/0!</v>
      </c>
      <c r="Z116" s="61" t="e">
        <f t="shared" si="58"/>
        <v>#DIV/0!</v>
      </c>
      <c r="AA116" s="61" t="e">
        <f t="shared" si="58"/>
        <v>#DIV/0!</v>
      </c>
      <c r="AB116" s="61" t="e">
        <f t="shared" si="58"/>
        <v>#DIV/0!</v>
      </c>
      <c r="AC116" s="61" t="e">
        <f t="shared" si="58"/>
        <v>#DIV/0!</v>
      </c>
      <c r="AD116" s="61" t="e">
        <f t="shared" si="58"/>
        <v>#DIV/0!</v>
      </c>
      <c r="AE116" s="61" t="e">
        <f t="shared" si="58"/>
        <v>#DIV/0!</v>
      </c>
      <c r="AF116" s="61" t="e">
        <f t="shared" si="58"/>
        <v>#DIV/0!</v>
      </c>
      <c r="AG116" s="61" t="e">
        <f t="shared" si="58"/>
        <v>#DIV/0!</v>
      </c>
      <c r="AH116" s="61" t="e">
        <f aca="true" t="shared" si="59" ref="AH116:BM116">IF(AND(AH18&gt;AH$97,AH18&lt;AH$98),LOG10(AH18),"")</f>
        <v>#DIV/0!</v>
      </c>
      <c r="AI116" s="61" t="e">
        <f t="shared" si="59"/>
        <v>#DIV/0!</v>
      </c>
      <c r="AJ116" s="61" t="e">
        <f t="shared" si="59"/>
        <v>#DIV/0!</v>
      </c>
      <c r="AK116" s="61" t="e">
        <f t="shared" si="59"/>
        <v>#DIV/0!</v>
      </c>
      <c r="AL116" s="61" t="e">
        <f t="shared" si="59"/>
        <v>#DIV/0!</v>
      </c>
      <c r="AM116" s="61" t="e">
        <f t="shared" si="59"/>
        <v>#DIV/0!</v>
      </c>
      <c r="AN116" s="61" t="e">
        <f t="shared" si="59"/>
        <v>#DIV/0!</v>
      </c>
      <c r="AO116" s="61" t="e">
        <f t="shared" si="59"/>
        <v>#DIV/0!</v>
      </c>
      <c r="AP116" s="61" t="e">
        <f t="shared" si="59"/>
        <v>#DIV/0!</v>
      </c>
      <c r="AQ116" s="61" t="e">
        <f t="shared" si="59"/>
        <v>#DIV/0!</v>
      </c>
      <c r="AR116" s="61" t="e">
        <f t="shared" si="59"/>
        <v>#DIV/0!</v>
      </c>
      <c r="AS116" s="61" t="e">
        <f t="shared" si="59"/>
        <v>#DIV/0!</v>
      </c>
      <c r="AT116" s="61" t="e">
        <f t="shared" si="59"/>
        <v>#DIV/0!</v>
      </c>
      <c r="AU116" s="61" t="e">
        <f t="shared" si="59"/>
        <v>#DIV/0!</v>
      </c>
      <c r="AV116" s="61" t="e">
        <f t="shared" si="59"/>
        <v>#DIV/0!</v>
      </c>
      <c r="AW116" s="61" t="e">
        <f t="shared" si="59"/>
        <v>#DIV/0!</v>
      </c>
      <c r="AX116" s="61" t="e">
        <f t="shared" si="59"/>
        <v>#DIV/0!</v>
      </c>
      <c r="AY116" s="61" t="e">
        <f t="shared" si="59"/>
        <v>#DIV/0!</v>
      </c>
      <c r="AZ116" s="61" t="e">
        <f t="shared" si="59"/>
        <v>#DIV/0!</v>
      </c>
      <c r="BA116" s="61" t="e">
        <f t="shared" si="59"/>
        <v>#DIV/0!</v>
      </c>
      <c r="BB116" s="61" t="e">
        <f t="shared" si="59"/>
        <v>#DIV/0!</v>
      </c>
      <c r="BC116" s="61" t="e">
        <f t="shared" si="59"/>
        <v>#DIV/0!</v>
      </c>
      <c r="BD116" s="61" t="e">
        <f t="shared" si="59"/>
        <v>#DIV/0!</v>
      </c>
      <c r="BE116" s="61" t="e">
        <f t="shared" si="59"/>
        <v>#DIV/0!</v>
      </c>
      <c r="BF116" s="61" t="e">
        <f t="shared" si="59"/>
        <v>#DIV/0!</v>
      </c>
      <c r="BG116" s="61" t="e">
        <f t="shared" si="59"/>
        <v>#DIV/0!</v>
      </c>
      <c r="BH116" s="61" t="e">
        <f t="shared" si="59"/>
        <v>#DIV/0!</v>
      </c>
      <c r="BI116" s="61" t="e">
        <f t="shared" si="59"/>
        <v>#DIV/0!</v>
      </c>
      <c r="BJ116" s="61" t="e">
        <f t="shared" si="59"/>
        <v>#DIV/0!</v>
      </c>
      <c r="BK116" s="61" t="e">
        <f t="shared" si="59"/>
        <v>#DIV/0!</v>
      </c>
      <c r="BL116" s="61" t="e">
        <f t="shared" si="59"/>
        <v>#DIV/0!</v>
      </c>
      <c r="BM116" s="61" t="e">
        <f t="shared" si="59"/>
        <v>#DIV/0!</v>
      </c>
      <c r="BN116" s="61" t="e">
        <f aca="true" t="shared" si="60" ref="BN116:CS116">IF(AND(BN18&gt;BN$97,BN18&lt;BN$98),LOG10(BN18),"")</f>
        <v>#DIV/0!</v>
      </c>
      <c r="BO116" s="61" t="e">
        <f t="shared" si="60"/>
        <v>#DIV/0!</v>
      </c>
      <c r="BP116" s="61" t="e">
        <f t="shared" si="60"/>
        <v>#DIV/0!</v>
      </c>
      <c r="BQ116" s="61" t="e">
        <f t="shared" si="60"/>
        <v>#DIV/0!</v>
      </c>
      <c r="BR116" s="61" t="e">
        <f t="shared" si="60"/>
        <v>#DIV/0!</v>
      </c>
      <c r="BS116" s="61" t="e">
        <f t="shared" si="60"/>
        <v>#DIV/0!</v>
      </c>
      <c r="BT116" s="61" t="e">
        <f t="shared" si="60"/>
        <v>#DIV/0!</v>
      </c>
      <c r="BU116" s="61" t="e">
        <f t="shared" si="60"/>
        <v>#DIV/0!</v>
      </c>
      <c r="BV116" s="61" t="e">
        <f t="shared" si="60"/>
        <v>#DIV/0!</v>
      </c>
      <c r="BW116" s="61" t="e">
        <f t="shared" si="60"/>
        <v>#DIV/0!</v>
      </c>
      <c r="BX116" s="61" t="e">
        <f t="shared" si="60"/>
        <v>#DIV/0!</v>
      </c>
      <c r="BY116" s="61" t="e">
        <f t="shared" si="60"/>
        <v>#DIV/0!</v>
      </c>
      <c r="BZ116" s="61" t="e">
        <f t="shared" si="60"/>
        <v>#DIV/0!</v>
      </c>
      <c r="CA116" s="61" t="e">
        <f t="shared" si="60"/>
        <v>#DIV/0!</v>
      </c>
      <c r="CB116" s="61" t="e">
        <f t="shared" si="60"/>
        <v>#DIV/0!</v>
      </c>
      <c r="CC116" s="61" t="e">
        <f t="shared" si="60"/>
        <v>#DIV/0!</v>
      </c>
      <c r="CD116" s="61" t="e">
        <f t="shared" si="60"/>
        <v>#DIV/0!</v>
      </c>
      <c r="CE116" s="61" t="e">
        <f t="shared" si="60"/>
        <v>#DIV/0!</v>
      </c>
      <c r="CF116" s="61" t="e">
        <f t="shared" si="60"/>
        <v>#DIV/0!</v>
      </c>
      <c r="CG116" s="61" t="e">
        <f t="shared" si="60"/>
        <v>#DIV/0!</v>
      </c>
      <c r="CH116" s="61" t="e">
        <f t="shared" si="60"/>
        <v>#DIV/0!</v>
      </c>
      <c r="CI116" s="61" t="e">
        <f t="shared" si="60"/>
        <v>#DIV/0!</v>
      </c>
      <c r="CJ116" s="61" t="e">
        <f t="shared" si="60"/>
        <v>#DIV/0!</v>
      </c>
      <c r="CK116" s="61" t="e">
        <f t="shared" si="60"/>
        <v>#DIV/0!</v>
      </c>
      <c r="CL116" s="61" t="e">
        <f t="shared" si="60"/>
        <v>#DIV/0!</v>
      </c>
      <c r="CM116" s="61" t="e">
        <f t="shared" si="60"/>
        <v>#DIV/0!</v>
      </c>
      <c r="CN116" s="61" t="e">
        <f t="shared" si="60"/>
        <v>#DIV/0!</v>
      </c>
      <c r="CO116" s="61" t="e">
        <f t="shared" si="60"/>
        <v>#DIV/0!</v>
      </c>
      <c r="CP116" s="61" t="e">
        <f t="shared" si="60"/>
        <v>#DIV/0!</v>
      </c>
      <c r="CQ116" s="61" t="e">
        <f t="shared" si="60"/>
        <v>#DIV/0!</v>
      </c>
      <c r="CR116" s="61" t="e">
        <f t="shared" si="60"/>
        <v>#DIV/0!</v>
      </c>
      <c r="CS116" s="61" t="e">
        <f t="shared" si="60"/>
        <v>#DIV/0!</v>
      </c>
    </row>
    <row r="117" spans="1:97" ht="12.75">
      <c r="A117" s="154">
        <v>18</v>
      </c>
      <c r="B117" s="61" t="e">
        <f aca="true" t="shared" si="61" ref="B117:AG117">IF(AND(B19&gt;B$97,B19&lt;B$98),LOG10(B19),"")</f>
        <v>#DIV/0!</v>
      </c>
      <c r="C117" s="61" t="e">
        <f t="shared" si="61"/>
        <v>#DIV/0!</v>
      </c>
      <c r="D117" s="61" t="e">
        <f t="shared" si="61"/>
        <v>#DIV/0!</v>
      </c>
      <c r="E117" s="61" t="e">
        <f t="shared" si="61"/>
        <v>#DIV/0!</v>
      </c>
      <c r="F117" s="61" t="e">
        <f t="shared" si="61"/>
        <v>#DIV/0!</v>
      </c>
      <c r="G117" s="61" t="e">
        <f t="shared" si="61"/>
        <v>#DIV/0!</v>
      </c>
      <c r="H117" s="61" t="e">
        <f t="shared" si="61"/>
        <v>#DIV/0!</v>
      </c>
      <c r="I117" s="61" t="e">
        <f t="shared" si="61"/>
        <v>#DIV/0!</v>
      </c>
      <c r="J117" s="61" t="e">
        <f t="shared" si="61"/>
        <v>#DIV/0!</v>
      </c>
      <c r="K117" s="61" t="e">
        <f t="shared" si="61"/>
        <v>#DIV/0!</v>
      </c>
      <c r="L117" s="61" t="e">
        <f t="shared" si="61"/>
        <v>#DIV/0!</v>
      </c>
      <c r="M117" s="61" t="e">
        <f t="shared" si="61"/>
        <v>#DIV/0!</v>
      </c>
      <c r="N117" s="61" t="e">
        <f t="shared" si="61"/>
        <v>#DIV/0!</v>
      </c>
      <c r="O117" s="61" t="e">
        <f t="shared" si="61"/>
        <v>#DIV/0!</v>
      </c>
      <c r="P117" s="61" t="e">
        <f t="shared" si="61"/>
        <v>#DIV/0!</v>
      </c>
      <c r="Q117" s="61" t="e">
        <f t="shared" si="61"/>
        <v>#DIV/0!</v>
      </c>
      <c r="R117" s="61" t="e">
        <f t="shared" si="61"/>
        <v>#DIV/0!</v>
      </c>
      <c r="S117" s="61" t="e">
        <f t="shared" si="61"/>
        <v>#DIV/0!</v>
      </c>
      <c r="T117" s="61" t="e">
        <f t="shared" si="61"/>
        <v>#DIV/0!</v>
      </c>
      <c r="U117" s="61" t="e">
        <f t="shared" si="61"/>
        <v>#DIV/0!</v>
      </c>
      <c r="V117" s="61" t="e">
        <f t="shared" si="61"/>
        <v>#DIV/0!</v>
      </c>
      <c r="W117" s="61" t="e">
        <f t="shared" si="61"/>
        <v>#DIV/0!</v>
      </c>
      <c r="X117" s="61" t="e">
        <f t="shared" si="61"/>
        <v>#DIV/0!</v>
      </c>
      <c r="Y117" s="61" t="e">
        <f t="shared" si="61"/>
        <v>#DIV/0!</v>
      </c>
      <c r="Z117" s="61" t="e">
        <f t="shared" si="61"/>
        <v>#DIV/0!</v>
      </c>
      <c r="AA117" s="61" t="e">
        <f t="shared" si="61"/>
        <v>#DIV/0!</v>
      </c>
      <c r="AB117" s="61" t="e">
        <f t="shared" si="61"/>
        <v>#DIV/0!</v>
      </c>
      <c r="AC117" s="61" t="e">
        <f t="shared" si="61"/>
        <v>#DIV/0!</v>
      </c>
      <c r="AD117" s="61" t="e">
        <f t="shared" si="61"/>
        <v>#DIV/0!</v>
      </c>
      <c r="AE117" s="61" t="e">
        <f t="shared" si="61"/>
        <v>#DIV/0!</v>
      </c>
      <c r="AF117" s="61" t="e">
        <f t="shared" si="61"/>
        <v>#DIV/0!</v>
      </c>
      <c r="AG117" s="61" t="e">
        <f t="shared" si="61"/>
        <v>#DIV/0!</v>
      </c>
      <c r="AH117" s="61" t="e">
        <f aca="true" t="shared" si="62" ref="AH117:BM117">IF(AND(AH19&gt;AH$97,AH19&lt;AH$98),LOG10(AH19),"")</f>
        <v>#DIV/0!</v>
      </c>
      <c r="AI117" s="61" t="e">
        <f t="shared" si="62"/>
        <v>#DIV/0!</v>
      </c>
      <c r="AJ117" s="61" t="e">
        <f t="shared" si="62"/>
        <v>#DIV/0!</v>
      </c>
      <c r="AK117" s="61" t="e">
        <f t="shared" si="62"/>
        <v>#DIV/0!</v>
      </c>
      <c r="AL117" s="61" t="e">
        <f t="shared" si="62"/>
        <v>#DIV/0!</v>
      </c>
      <c r="AM117" s="61" t="e">
        <f t="shared" si="62"/>
        <v>#DIV/0!</v>
      </c>
      <c r="AN117" s="61" t="e">
        <f t="shared" si="62"/>
        <v>#DIV/0!</v>
      </c>
      <c r="AO117" s="61" t="e">
        <f t="shared" si="62"/>
        <v>#DIV/0!</v>
      </c>
      <c r="AP117" s="61" t="e">
        <f t="shared" si="62"/>
        <v>#DIV/0!</v>
      </c>
      <c r="AQ117" s="61" t="e">
        <f t="shared" si="62"/>
        <v>#DIV/0!</v>
      </c>
      <c r="AR117" s="61" t="e">
        <f t="shared" si="62"/>
        <v>#DIV/0!</v>
      </c>
      <c r="AS117" s="61" t="e">
        <f t="shared" si="62"/>
        <v>#DIV/0!</v>
      </c>
      <c r="AT117" s="61" t="e">
        <f t="shared" si="62"/>
        <v>#DIV/0!</v>
      </c>
      <c r="AU117" s="61" t="e">
        <f t="shared" si="62"/>
        <v>#DIV/0!</v>
      </c>
      <c r="AV117" s="61" t="e">
        <f t="shared" si="62"/>
        <v>#DIV/0!</v>
      </c>
      <c r="AW117" s="61" t="e">
        <f t="shared" si="62"/>
        <v>#DIV/0!</v>
      </c>
      <c r="AX117" s="61" t="e">
        <f t="shared" si="62"/>
        <v>#DIV/0!</v>
      </c>
      <c r="AY117" s="61" t="e">
        <f t="shared" si="62"/>
        <v>#DIV/0!</v>
      </c>
      <c r="AZ117" s="61" t="e">
        <f t="shared" si="62"/>
        <v>#DIV/0!</v>
      </c>
      <c r="BA117" s="61" t="e">
        <f t="shared" si="62"/>
        <v>#DIV/0!</v>
      </c>
      <c r="BB117" s="61" t="e">
        <f t="shared" si="62"/>
        <v>#DIV/0!</v>
      </c>
      <c r="BC117" s="61" t="e">
        <f t="shared" si="62"/>
        <v>#DIV/0!</v>
      </c>
      <c r="BD117" s="61" t="e">
        <f t="shared" si="62"/>
        <v>#DIV/0!</v>
      </c>
      <c r="BE117" s="61" t="e">
        <f t="shared" si="62"/>
        <v>#DIV/0!</v>
      </c>
      <c r="BF117" s="61" t="e">
        <f t="shared" si="62"/>
        <v>#DIV/0!</v>
      </c>
      <c r="BG117" s="61" t="e">
        <f t="shared" si="62"/>
        <v>#DIV/0!</v>
      </c>
      <c r="BH117" s="61" t="e">
        <f t="shared" si="62"/>
        <v>#DIV/0!</v>
      </c>
      <c r="BI117" s="61" t="e">
        <f t="shared" si="62"/>
        <v>#DIV/0!</v>
      </c>
      <c r="BJ117" s="61" t="e">
        <f t="shared" si="62"/>
        <v>#DIV/0!</v>
      </c>
      <c r="BK117" s="61" t="e">
        <f t="shared" si="62"/>
        <v>#DIV/0!</v>
      </c>
      <c r="BL117" s="61" t="e">
        <f t="shared" si="62"/>
        <v>#DIV/0!</v>
      </c>
      <c r="BM117" s="61" t="e">
        <f t="shared" si="62"/>
        <v>#DIV/0!</v>
      </c>
      <c r="BN117" s="61" t="e">
        <f aca="true" t="shared" si="63" ref="BN117:CS117">IF(AND(BN19&gt;BN$97,BN19&lt;BN$98),LOG10(BN19),"")</f>
        <v>#DIV/0!</v>
      </c>
      <c r="BO117" s="61" t="e">
        <f t="shared" si="63"/>
        <v>#DIV/0!</v>
      </c>
      <c r="BP117" s="61" t="e">
        <f t="shared" si="63"/>
        <v>#DIV/0!</v>
      </c>
      <c r="BQ117" s="61" t="e">
        <f t="shared" si="63"/>
        <v>#DIV/0!</v>
      </c>
      <c r="BR117" s="61" t="e">
        <f t="shared" si="63"/>
        <v>#DIV/0!</v>
      </c>
      <c r="BS117" s="61" t="e">
        <f t="shared" si="63"/>
        <v>#DIV/0!</v>
      </c>
      <c r="BT117" s="61" t="e">
        <f t="shared" si="63"/>
        <v>#DIV/0!</v>
      </c>
      <c r="BU117" s="61" t="e">
        <f t="shared" si="63"/>
        <v>#DIV/0!</v>
      </c>
      <c r="BV117" s="61" t="e">
        <f t="shared" si="63"/>
        <v>#DIV/0!</v>
      </c>
      <c r="BW117" s="61" t="e">
        <f t="shared" si="63"/>
        <v>#DIV/0!</v>
      </c>
      <c r="BX117" s="61" t="e">
        <f t="shared" si="63"/>
        <v>#DIV/0!</v>
      </c>
      <c r="BY117" s="61" t="e">
        <f t="shared" si="63"/>
        <v>#DIV/0!</v>
      </c>
      <c r="BZ117" s="61" t="e">
        <f t="shared" si="63"/>
        <v>#DIV/0!</v>
      </c>
      <c r="CA117" s="61" t="e">
        <f t="shared" si="63"/>
        <v>#DIV/0!</v>
      </c>
      <c r="CB117" s="61" t="e">
        <f t="shared" si="63"/>
        <v>#DIV/0!</v>
      </c>
      <c r="CC117" s="61" t="e">
        <f t="shared" si="63"/>
        <v>#DIV/0!</v>
      </c>
      <c r="CD117" s="61" t="e">
        <f t="shared" si="63"/>
        <v>#DIV/0!</v>
      </c>
      <c r="CE117" s="61" t="e">
        <f t="shared" si="63"/>
        <v>#DIV/0!</v>
      </c>
      <c r="CF117" s="61" t="e">
        <f t="shared" si="63"/>
        <v>#DIV/0!</v>
      </c>
      <c r="CG117" s="61" t="e">
        <f t="shared" si="63"/>
        <v>#DIV/0!</v>
      </c>
      <c r="CH117" s="61" t="e">
        <f t="shared" si="63"/>
        <v>#DIV/0!</v>
      </c>
      <c r="CI117" s="61" t="e">
        <f t="shared" si="63"/>
        <v>#DIV/0!</v>
      </c>
      <c r="CJ117" s="61" t="e">
        <f t="shared" si="63"/>
        <v>#DIV/0!</v>
      </c>
      <c r="CK117" s="61" t="e">
        <f t="shared" si="63"/>
        <v>#DIV/0!</v>
      </c>
      <c r="CL117" s="61" t="e">
        <f t="shared" si="63"/>
        <v>#DIV/0!</v>
      </c>
      <c r="CM117" s="61" t="e">
        <f t="shared" si="63"/>
        <v>#DIV/0!</v>
      </c>
      <c r="CN117" s="61" t="e">
        <f t="shared" si="63"/>
        <v>#DIV/0!</v>
      </c>
      <c r="CO117" s="61" t="e">
        <f t="shared" si="63"/>
        <v>#DIV/0!</v>
      </c>
      <c r="CP117" s="61" t="e">
        <f t="shared" si="63"/>
        <v>#DIV/0!</v>
      </c>
      <c r="CQ117" s="61" t="e">
        <f t="shared" si="63"/>
        <v>#DIV/0!</v>
      </c>
      <c r="CR117" s="61" t="e">
        <f t="shared" si="63"/>
        <v>#DIV/0!</v>
      </c>
      <c r="CS117" s="61" t="e">
        <f t="shared" si="63"/>
        <v>#DIV/0!</v>
      </c>
    </row>
    <row r="118" spans="1:97" ht="12.75">
      <c r="A118" s="154">
        <v>19</v>
      </c>
      <c r="B118" s="61" t="e">
        <f aca="true" t="shared" si="64" ref="B118:AG118">IF(AND(B20&gt;B$97,B20&lt;B$98),LOG10(B20),"")</f>
        <v>#DIV/0!</v>
      </c>
      <c r="C118" s="61" t="e">
        <f t="shared" si="64"/>
        <v>#DIV/0!</v>
      </c>
      <c r="D118" s="61" t="e">
        <f t="shared" si="64"/>
        <v>#DIV/0!</v>
      </c>
      <c r="E118" s="61" t="e">
        <f t="shared" si="64"/>
        <v>#DIV/0!</v>
      </c>
      <c r="F118" s="61" t="e">
        <f t="shared" si="64"/>
        <v>#DIV/0!</v>
      </c>
      <c r="G118" s="61" t="e">
        <f t="shared" si="64"/>
        <v>#DIV/0!</v>
      </c>
      <c r="H118" s="61" t="e">
        <f t="shared" si="64"/>
        <v>#DIV/0!</v>
      </c>
      <c r="I118" s="61" t="e">
        <f t="shared" si="64"/>
        <v>#DIV/0!</v>
      </c>
      <c r="J118" s="61" t="e">
        <f t="shared" si="64"/>
        <v>#DIV/0!</v>
      </c>
      <c r="K118" s="61" t="e">
        <f t="shared" si="64"/>
        <v>#DIV/0!</v>
      </c>
      <c r="L118" s="61" t="e">
        <f t="shared" si="64"/>
        <v>#DIV/0!</v>
      </c>
      <c r="M118" s="61" t="e">
        <f t="shared" si="64"/>
        <v>#DIV/0!</v>
      </c>
      <c r="N118" s="61" t="e">
        <f t="shared" si="64"/>
        <v>#DIV/0!</v>
      </c>
      <c r="O118" s="61" t="e">
        <f t="shared" si="64"/>
        <v>#DIV/0!</v>
      </c>
      <c r="P118" s="61" t="e">
        <f t="shared" si="64"/>
        <v>#DIV/0!</v>
      </c>
      <c r="Q118" s="61" t="e">
        <f t="shared" si="64"/>
        <v>#DIV/0!</v>
      </c>
      <c r="R118" s="61" t="e">
        <f t="shared" si="64"/>
        <v>#DIV/0!</v>
      </c>
      <c r="S118" s="61" t="e">
        <f t="shared" si="64"/>
        <v>#DIV/0!</v>
      </c>
      <c r="T118" s="61" t="e">
        <f t="shared" si="64"/>
        <v>#DIV/0!</v>
      </c>
      <c r="U118" s="61" t="e">
        <f t="shared" si="64"/>
        <v>#DIV/0!</v>
      </c>
      <c r="V118" s="61" t="e">
        <f t="shared" si="64"/>
        <v>#DIV/0!</v>
      </c>
      <c r="W118" s="61" t="e">
        <f t="shared" si="64"/>
        <v>#DIV/0!</v>
      </c>
      <c r="X118" s="61" t="e">
        <f t="shared" si="64"/>
        <v>#DIV/0!</v>
      </c>
      <c r="Y118" s="61" t="e">
        <f t="shared" si="64"/>
        <v>#DIV/0!</v>
      </c>
      <c r="Z118" s="61" t="e">
        <f t="shared" si="64"/>
        <v>#DIV/0!</v>
      </c>
      <c r="AA118" s="61" t="e">
        <f t="shared" si="64"/>
        <v>#DIV/0!</v>
      </c>
      <c r="AB118" s="61" t="e">
        <f t="shared" si="64"/>
        <v>#DIV/0!</v>
      </c>
      <c r="AC118" s="61" t="e">
        <f t="shared" si="64"/>
        <v>#DIV/0!</v>
      </c>
      <c r="AD118" s="61" t="e">
        <f t="shared" si="64"/>
        <v>#DIV/0!</v>
      </c>
      <c r="AE118" s="61" t="e">
        <f t="shared" si="64"/>
        <v>#DIV/0!</v>
      </c>
      <c r="AF118" s="61" t="e">
        <f t="shared" si="64"/>
        <v>#DIV/0!</v>
      </c>
      <c r="AG118" s="61" t="e">
        <f t="shared" si="64"/>
        <v>#DIV/0!</v>
      </c>
      <c r="AH118" s="61" t="e">
        <f aca="true" t="shared" si="65" ref="AH118:BM118">IF(AND(AH20&gt;AH$97,AH20&lt;AH$98),LOG10(AH20),"")</f>
        <v>#DIV/0!</v>
      </c>
      <c r="AI118" s="61" t="e">
        <f t="shared" si="65"/>
        <v>#DIV/0!</v>
      </c>
      <c r="AJ118" s="61" t="e">
        <f t="shared" si="65"/>
        <v>#DIV/0!</v>
      </c>
      <c r="AK118" s="61" t="e">
        <f t="shared" si="65"/>
        <v>#DIV/0!</v>
      </c>
      <c r="AL118" s="61" t="e">
        <f t="shared" si="65"/>
        <v>#DIV/0!</v>
      </c>
      <c r="AM118" s="61" t="e">
        <f t="shared" si="65"/>
        <v>#DIV/0!</v>
      </c>
      <c r="AN118" s="61" t="e">
        <f t="shared" si="65"/>
        <v>#DIV/0!</v>
      </c>
      <c r="AO118" s="61" t="e">
        <f t="shared" si="65"/>
        <v>#DIV/0!</v>
      </c>
      <c r="AP118" s="61" t="e">
        <f t="shared" si="65"/>
        <v>#DIV/0!</v>
      </c>
      <c r="AQ118" s="61" t="e">
        <f t="shared" si="65"/>
        <v>#DIV/0!</v>
      </c>
      <c r="AR118" s="61" t="e">
        <f t="shared" si="65"/>
        <v>#DIV/0!</v>
      </c>
      <c r="AS118" s="61" t="e">
        <f t="shared" si="65"/>
        <v>#DIV/0!</v>
      </c>
      <c r="AT118" s="61" t="e">
        <f t="shared" si="65"/>
        <v>#DIV/0!</v>
      </c>
      <c r="AU118" s="61" t="e">
        <f t="shared" si="65"/>
        <v>#DIV/0!</v>
      </c>
      <c r="AV118" s="61" t="e">
        <f t="shared" si="65"/>
        <v>#DIV/0!</v>
      </c>
      <c r="AW118" s="61" t="e">
        <f t="shared" si="65"/>
        <v>#DIV/0!</v>
      </c>
      <c r="AX118" s="61" t="e">
        <f t="shared" si="65"/>
        <v>#DIV/0!</v>
      </c>
      <c r="AY118" s="61" t="e">
        <f t="shared" si="65"/>
        <v>#DIV/0!</v>
      </c>
      <c r="AZ118" s="61" t="e">
        <f t="shared" si="65"/>
        <v>#DIV/0!</v>
      </c>
      <c r="BA118" s="61" t="e">
        <f t="shared" si="65"/>
        <v>#DIV/0!</v>
      </c>
      <c r="BB118" s="61" t="e">
        <f t="shared" si="65"/>
        <v>#DIV/0!</v>
      </c>
      <c r="BC118" s="61" t="e">
        <f t="shared" si="65"/>
        <v>#DIV/0!</v>
      </c>
      <c r="BD118" s="61" t="e">
        <f t="shared" si="65"/>
        <v>#DIV/0!</v>
      </c>
      <c r="BE118" s="61" t="e">
        <f t="shared" si="65"/>
        <v>#DIV/0!</v>
      </c>
      <c r="BF118" s="61" t="e">
        <f t="shared" si="65"/>
        <v>#DIV/0!</v>
      </c>
      <c r="BG118" s="61" t="e">
        <f t="shared" si="65"/>
        <v>#DIV/0!</v>
      </c>
      <c r="BH118" s="61" t="e">
        <f t="shared" si="65"/>
        <v>#DIV/0!</v>
      </c>
      <c r="BI118" s="61" t="e">
        <f t="shared" si="65"/>
        <v>#DIV/0!</v>
      </c>
      <c r="BJ118" s="61" t="e">
        <f t="shared" si="65"/>
        <v>#DIV/0!</v>
      </c>
      <c r="BK118" s="61" t="e">
        <f t="shared" si="65"/>
        <v>#DIV/0!</v>
      </c>
      <c r="BL118" s="61" t="e">
        <f t="shared" si="65"/>
        <v>#DIV/0!</v>
      </c>
      <c r="BM118" s="61" t="e">
        <f t="shared" si="65"/>
        <v>#DIV/0!</v>
      </c>
      <c r="BN118" s="61" t="e">
        <f aca="true" t="shared" si="66" ref="BN118:CS118">IF(AND(BN20&gt;BN$97,BN20&lt;BN$98),LOG10(BN20),"")</f>
        <v>#DIV/0!</v>
      </c>
      <c r="BO118" s="61" t="e">
        <f t="shared" si="66"/>
        <v>#DIV/0!</v>
      </c>
      <c r="BP118" s="61" t="e">
        <f t="shared" si="66"/>
        <v>#DIV/0!</v>
      </c>
      <c r="BQ118" s="61" t="e">
        <f t="shared" si="66"/>
        <v>#DIV/0!</v>
      </c>
      <c r="BR118" s="61" t="e">
        <f t="shared" si="66"/>
        <v>#DIV/0!</v>
      </c>
      <c r="BS118" s="61" t="e">
        <f t="shared" si="66"/>
        <v>#DIV/0!</v>
      </c>
      <c r="BT118" s="61" t="e">
        <f t="shared" si="66"/>
        <v>#DIV/0!</v>
      </c>
      <c r="BU118" s="61" t="e">
        <f t="shared" si="66"/>
        <v>#DIV/0!</v>
      </c>
      <c r="BV118" s="61" t="e">
        <f t="shared" si="66"/>
        <v>#DIV/0!</v>
      </c>
      <c r="BW118" s="61" t="e">
        <f t="shared" si="66"/>
        <v>#DIV/0!</v>
      </c>
      <c r="BX118" s="61" t="e">
        <f t="shared" si="66"/>
        <v>#DIV/0!</v>
      </c>
      <c r="BY118" s="61" t="e">
        <f t="shared" si="66"/>
        <v>#DIV/0!</v>
      </c>
      <c r="BZ118" s="61" t="e">
        <f t="shared" si="66"/>
        <v>#DIV/0!</v>
      </c>
      <c r="CA118" s="61" t="e">
        <f t="shared" si="66"/>
        <v>#DIV/0!</v>
      </c>
      <c r="CB118" s="61" t="e">
        <f t="shared" si="66"/>
        <v>#DIV/0!</v>
      </c>
      <c r="CC118" s="61" t="e">
        <f t="shared" si="66"/>
        <v>#DIV/0!</v>
      </c>
      <c r="CD118" s="61" t="e">
        <f t="shared" si="66"/>
        <v>#DIV/0!</v>
      </c>
      <c r="CE118" s="61" t="e">
        <f t="shared" si="66"/>
        <v>#DIV/0!</v>
      </c>
      <c r="CF118" s="61" t="e">
        <f t="shared" si="66"/>
        <v>#DIV/0!</v>
      </c>
      <c r="CG118" s="61" t="e">
        <f t="shared" si="66"/>
        <v>#DIV/0!</v>
      </c>
      <c r="CH118" s="61" t="e">
        <f t="shared" si="66"/>
        <v>#DIV/0!</v>
      </c>
      <c r="CI118" s="61" t="e">
        <f t="shared" si="66"/>
        <v>#DIV/0!</v>
      </c>
      <c r="CJ118" s="61" t="e">
        <f t="shared" si="66"/>
        <v>#DIV/0!</v>
      </c>
      <c r="CK118" s="61" t="e">
        <f t="shared" si="66"/>
        <v>#DIV/0!</v>
      </c>
      <c r="CL118" s="61" t="e">
        <f t="shared" si="66"/>
        <v>#DIV/0!</v>
      </c>
      <c r="CM118" s="61" t="e">
        <f t="shared" si="66"/>
        <v>#DIV/0!</v>
      </c>
      <c r="CN118" s="61" t="e">
        <f t="shared" si="66"/>
        <v>#DIV/0!</v>
      </c>
      <c r="CO118" s="61" t="e">
        <f t="shared" si="66"/>
        <v>#DIV/0!</v>
      </c>
      <c r="CP118" s="61" t="e">
        <f t="shared" si="66"/>
        <v>#DIV/0!</v>
      </c>
      <c r="CQ118" s="61" t="e">
        <f t="shared" si="66"/>
        <v>#DIV/0!</v>
      </c>
      <c r="CR118" s="61" t="e">
        <f t="shared" si="66"/>
        <v>#DIV/0!</v>
      </c>
      <c r="CS118" s="61" t="e">
        <f t="shared" si="66"/>
        <v>#DIV/0!</v>
      </c>
    </row>
    <row r="119" spans="1:97" ht="12.75">
      <c r="A119" s="154">
        <v>20</v>
      </c>
      <c r="B119" s="61" t="e">
        <f aca="true" t="shared" si="67" ref="B119:AG119">IF(AND(B21&gt;B$97,B21&lt;B$98),LOG10(B21),"")</f>
        <v>#DIV/0!</v>
      </c>
      <c r="C119" s="61" t="e">
        <f t="shared" si="67"/>
        <v>#DIV/0!</v>
      </c>
      <c r="D119" s="61" t="e">
        <f t="shared" si="67"/>
        <v>#DIV/0!</v>
      </c>
      <c r="E119" s="61" t="e">
        <f t="shared" si="67"/>
        <v>#DIV/0!</v>
      </c>
      <c r="F119" s="61" t="e">
        <f t="shared" si="67"/>
        <v>#DIV/0!</v>
      </c>
      <c r="G119" s="61" t="e">
        <f t="shared" si="67"/>
        <v>#DIV/0!</v>
      </c>
      <c r="H119" s="61" t="e">
        <f t="shared" si="67"/>
        <v>#DIV/0!</v>
      </c>
      <c r="I119" s="61" t="e">
        <f t="shared" si="67"/>
        <v>#DIV/0!</v>
      </c>
      <c r="J119" s="61" t="e">
        <f t="shared" si="67"/>
        <v>#DIV/0!</v>
      </c>
      <c r="K119" s="61" t="e">
        <f t="shared" si="67"/>
        <v>#DIV/0!</v>
      </c>
      <c r="L119" s="61" t="e">
        <f t="shared" si="67"/>
        <v>#DIV/0!</v>
      </c>
      <c r="M119" s="61" t="e">
        <f t="shared" si="67"/>
        <v>#DIV/0!</v>
      </c>
      <c r="N119" s="61" t="e">
        <f t="shared" si="67"/>
        <v>#DIV/0!</v>
      </c>
      <c r="O119" s="61" t="e">
        <f t="shared" si="67"/>
        <v>#DIV/0!</v>
      </c>
      <c r="P119" s="61" t="e">
        <f t="shared" si="67"/>
        <v>#DIV/0!</v>
      </c>
      <c r="Q119" s="61" t="e">
        <f t="shared" si="67"/>
        <v>#DIV/0!</v>
      </c>
      <c r="R119" s="61" t="e">
        <f t="shared" si="67"/>
        <v>#DIV/0!</v>
      </c>
      <c r="S119" s="61" t="e">
        <f t="shared" si="67"/>
        <v>#DIV/0!</v>
      </c>
      <c r="T119" s="61" t="e">
        <f t="shared" si="67"/>
        <v>#DIV/0!</v>
      </c>
      <c r="U119" s="61" t="e">
        <f t="shared" si="67"/>
        <v>#DIV/0!</v>
      </c>
      <c r="V119" s="61" t="e">
        <f t="shared" si="67"/>
        <v>#DIV/0!</v>
      </c>
      <c r="W119" s="61" t="e">
        <f t="shared" si="67"/>
        <v>#DIV/0!</v>
      </c>
      <c r="X119" s="61" t="e">
        <f t="shared" si="67"/>
        <v>#DIV/0!</v>
      </c>
      <c r="Y119" s="61" t="e">
        <f t="shared" si="67"/>
        <v>#DIV/0!</v>
      </c>
      <c r="Z119" s="61" t="e">
        <f t="shared" si="67"/>
        <v>#DIV/0!</v>
      </c>
      <c r="AA119" s="61" t="e">
        <f t="shared" si="67"/>
        <v>#DIV/0!</v>
      </c>
      <c r="AB119" s="61" t="e">
        <f t="shared" si="67"/>
        <v>#DIV/0!</v>
      </c>
      <c r="AC119" s="61" t="e">
        <f t="shared" si="67"/>
        <v>#DIV/0!</v>
      </c>
      <c r="AD119" s="61" t="e">
        <f t="shared" si="67"/>
        <v>#DIV/0!</v>
      </c>
      <c r="AE119" s="61" t="e">
        <f t="shared" si="67"/>
        <v>#DIV/0!</v>
      </c>
      <c r="AF119" s="61" t="e">
        <f t="shared" si="67"/>
        <v>#DIV/0!</v>
      </c>
      <c r="AG119" s="61" t="e">
        <f t="shared" si="67"/>
        <v>#DIV/0!</v>
      </c>
      <c r="AH119" s="61" t="e">
        <f aca="true" t="shared" si="68" ref="AH119:BM119">IF(AND(AH21&gt;AH$97,AH21&lt;AH$98),LOG10(AH21),"")</f>
        <v>#DIV/0!</v>
      </c>
      <c r="AI119" s="61" t="e">
        <f t="shared" si="68"/>
        <v>#DIV/0!</v>
      </c>
      <c r="AJ119" s="61" t="e">
        <f t="shared" si="68"/>
        <v>#DIV/0!</v>
      </c>
      <c r="AK119" s="61" t="e">
        <f t="shared" si="68"/>
        <v>#DIV/0!</v>
      </c>
      <c r="AL119" s="61" t="e">
        <f t="shared" si="68"/>
        <v>#DIV/0!</v>
      </c>
      <c r="AM119" s="61" t="e">
        <f t="shared" si="68"/>
        <v>#DIV/0!</v>
      </c>
      <c r="AN119" s="61" t="e">
        <f t="shared" si="68"/>
        <v>#DIV/0!</v>
      </c>
      <c r="AO119" s="61" t="e">
        <f t="shared" si="68"/>
        <v>#DIV/0!</v>
      </c>
      <c r="AP119" s="61" t="e">
        <f t="shared" si="68"/>
        <v>#DIV/0!</v>
      </c>
      <c r="AQ119" s="61" t="e">
        <f t="shared" si="68"/>
        <v>#DIV/0!</v>
      </c>
      <c r="AR119" s="61" t="e">
        <f t="shared" si="68"/>
        <v>#DIV/0!</v>
      </c>
      <c r="AS119" s="61" t="e">
        <f t="shared" si="68"/>
        <v>#DIV/0!</v>
      </c>
      <c r="AT119" s="61" t="e">
        <f t="shared" si="68"/>
        <v>#DIV/0!</v>
      </c>
      <c r="AU119" s="61" t="e">
        <f t="shared" si="68"/>
        <v>#DIV/0!</v>
      </c>
      <c r="AV119" s="61" t="e">
        <f t="shared" si="68"/>
        <v>#DIV/0!</v>
      </c>
      <c r="AW119" s="61" t="e">
        <f t="shared" si="68"/>
        <v>#DIV/0!</v>
      </c>
      <c r="AX119" s="61" t="e">
        <f t="shared" si="68"/>
        <v>#DIV/0!</v>
      </c>
      <c r="AY119" s="61" t="e">
        <f t="shared" si="68"/>
        <v>#DIV/0!</v>
      </c>
      <c r="AZ119" s="61" t="e">
        <f t="shared" si="68"/>
        <v>#DIV/0!</v>
      </c>
      <c r="BA119" s="61" t="e">
        <f t="shared" si="68"/>
        <v>#DIV/0!</v>
      </c>
      <c r="BB119" s="61" t="e">
        <f t="shared" si="68"/>
        <v>#DIV/0!</v>
      </c>
      <c r="BC119" s="61" t="e">
        <f t="shared" si="68"/>
        <v>#DIV/0!</v>
      </c>
      <c r="BD119" s="61" t="e">
        <f t="shared" si="68"/>
        <v>#DIV/0!</v>
      </c>
      <c r="BE119" s="61" t="e">
        <f t="shared" si="68"/>
        <v>#DIV/0!</v>
      </c>
      <c r="BF119" s="61" t="e">
        <f t="shared" si="68"/>
        <v>#DIV/0!</v>
      </c>
      <c r="BG119" s="61" t="e">
        <f t="shared" si="68"/>
        <v>#DIV/0!</v>
      </c>
      <c r="BH119" s="61" t="e">
        <f t="shared" si="68"/>
        <v>#DIV/0!</v>
      </c>
      <c r="BI119" s="61" t="e">
        <f t="shared" si="68"/>
        <v>#DIV/0!</v>
      </c>
      <c r="BJ119" s="61" t="e">
        <f t="shared" si="68"/>
        <v>#DIV/0!</v>
      </c>
      <c r="BK119" s="61" t="e">
        <f t="shared" si="68"/>
        <v>#DIV/0!</v>
      </c>
      <c r="BL119" s="61" t="e">
        <f t="shared" si="68"/>
        <v>#DIV/0!</v>
      </c>
      <c r="BM119" s="61" t="e">
        <f t="shared" si="68"/>
        <v>#DIV/0!</v>
      </c>
      <c r="BN119" s="61" t="e">
        <f aca="true" t="shared" si="69" ref="BN119:CS119">IF(AND(BN21&gt;BN$97,BN21&lt;BN$98),LOG10(BN21),"")</f>
        <v>#DIV/0!</v>
      </c>
      <c r="BO119" s="61" t="e">
        <f t="shared" si="69"/>
        <v>#DIV/0!</v>
      </c>
      <c r="BP119" s="61" t="e">
        <f t="shared" si="69"/>
        <v>#DIV/0!</v>
      </c>
      <c r="BQ119" s="61" t="e">
        <f t="shared" si="69"/>
        <v>#DIV/0!</v>
      </c>
      <c r="BR119" s="61" t="e">
        <f t="shared" si="69"/>
        <v>#DIV/0!</v>
      </c>
      <c r="BS119" s="61" t="e">
        <f t="shared" si="69"/>
        <v>#DIV/0!</v>
      </c>
      <c r="BT119" s="61" t="e">
        <f t="shared" si="69"/>
        <v>#DIV/0!</v>
      </c>
      <c r="BU119" s="61" t="e">
        <f t="shared" si="69"/>
        <v>#DIV/0!</v>
      </c>
      <c r="BV119" s="61" t="e">
        <f t="shared" si="69"/>
        <v>#DIV/0!</v>
      </c>
      <c r="BW119" s="61" t="e">
        <f t="shared" si="69"/>
        <v>#DIV/0!</v>
      </c>
      <c r="BX119" s="61" t="e">
        <f t="shared" si="69"/>
        <v>#DIV/0!</v>
      </c>
      <c r="BY119" s="61" t="e">
        <f t="shared" si="69"/>
        <v>#DIV/0!</v>
      </c>
      <c r="BZ119" s="61" t="e">
        <f t="shared" si="69"/>
        <v>#DIV/0!</v>
      </c>
      <c r="CA119" s="61" t="e">
        <f t="shared" si="69"/>
        <v>#DIV/0!</v>
      </c>
      <c r="CB119" s="61" t="e">
        <f t="shared" si="69"/>
        <v>#DIV/0!</v>
      </c>
      <c r="CC119" s="61" t="e">
        <f t="shared" si="69"/>
        <v>#DIV/0!</v>
      </c>
      <c r="CD119" s="61" t="e">
        <f t="shared" si="69"/>
        <v>#DIV/0!</v>
      </c>
      <c r="CE119" s="61" t="e">
        <f t="shared" si="69"/>
        <v>#DIV/0!</v>
      </c>
      <c r="CF119" s="61" t="e">
        <f t="shared" si="69"/>
        <v>#DIV/0!</v>
      </c>
      <c r="CG119" s="61" t="e">
        <f t="shared" si="69"/>
        <v>#DIV/0!</v>
      </c>
      <c r="CH119" s="61" t="e">
        <f t="shared" si="69"/>
        <v>#DIV/0!</v>
      </c>
      <c r="CI119" s="61" t="e">
        <f t="shared" si="69"/>
        <v>#DIV/0!</v>
      </c>
      <c r="CJ119" s="61" t="e">
        <f t="shared" si="69"/>
        <v>#DIV/0!</v>
      </c>
      <c r="CK119" s="61" t="e">
        <f t="shared" si="69"/>
        <v>#DIV/0!</v>
      </c>
      <c r="CL119" s="61" t="e">
        <f t="shared" si="69"/>
        <v>#DIV/0!</v>
      </c>
      <c r="CM119" s="61" t="e">
        <f t="shared" si="69"/>
        <v>#DIV/0!</v>
      </c>
      <c r="CN119" s="61" t="e">
        <f t="shared" si="69"/>
        <v>#DIV/0!</v>
      </c>
      <c r="CO119" s="61" t="e">
        <f t="shared" si="69"/>
        <v>#DIV/0!</v>
      </c>
      <c r="CP119" s="61" t="e">
        <f t="shared" si="69"/>
        <v>#DIV/0!</v>
      </c>
      <c r="CQ119" s="61" t="e">
        <f t="shared" si="69"/>
        <v>#DIV/0!</v>
      </c>
      <c r="CR119" s="61" t="e">
        <f t="shared" si="69"/>
        <v>#DIV/0!</v>
      </c>
      <c r="CS119" s="61" t="e">
        <f t="shared" si="69"/>
        <v>#DIV/0!</v>
      </c>
    </row>
    <row r="120" spans="1:97" ht="12.75">
      <c r="A120" s="154">
        <v>21</v>
      </c>
      <c r="B120" s="61" t="e">
        <f aca="true" t="shared" si="70" ref="B120:AG120">IF(AND(B22&gt;B$97,B22&lt;B$98),LOG10(B22),"")</f>
        <v>#DIV/0!</v>
      </c>
      <c r="C120" s="61" t="e">
        <f t="shared" si="70"/>
        <v>#DIV/0!</v>
      </c>
      <c r="D120" s="61" t="e">
        <f t="shared" si="70"/>
        <v>#DIV/0!</v>
      </c>
      <c r="E120" s="61" t="e">
        <f t="shared" si="70"/>
        <v>#DIV/0!</v>
      </c>
      <c r="F120" s="61" t="e">
        <f t="shared" si="70"/>
        <v>#DIV/0!</v>
      </c>
      <c r="G120" s="61" t="e">
        <f t="shared" si="70"/>
        <v>#DIV/0!</v>
      </c>
      <c r="H120" s="61" t="e">
        <f t="shared" si="70"/>
        <v>#DIV/0!</v>
      </c>
      <c r="I120" s="61" t="e">
        <f t="shared" si="70"/>
        <v>#DIV/0!</v>
      </c>
      <c r="J120" s="61" t="e">
        <f t="shared" si="70"/>
        <v>#DIV/0!</v>
      </c>
      <c r="K120" s="61" t="e">
        <f t="shared" si="70"/>
        <v>#DIV/0!</v>
      </c>
      <c r="L120" s="61" t="e">
        <f t="shared" si="70"/>
        <v>#DIV/0!</v>
      </c>
      <c r="M120" s="61" t="e">
        <f t="shared" si="70"/>
        <v>#DIV/0!</v>
      </c>
      <c r="N120" s="61" t="e">
        <f t="shared" si="70"/>
        <v>#DIV/0!</v>
      </c>
      <c r="O120" s="61" t="e">
        <f t="shared" si="70"/>
        <v>#DIV/0!</v>
      </c>
      <c r="P120" s="61" t="e">
        <f t="shared" si="70"/>
        <v>#DIV/0!</v>
      </c>
      <c r="Q120" s="61" t="e">
        <f t="shared" si="70"/>
        <v>#DIV/0!</v>
      </c>
      <c r="R120" s="61" t="e">
        <f t="shared" si="70"/>
        <v>#DIV/0!</v>
      </c>
      <c r="S120" s="61" t="e">
        <f t="shared" si="70"/>
        <v>#DIV/0!</v>
      </c>
      <c r="T120" s="61" t="e">
        <f t="shared" si="70"/>
        <v>#DIV/0!</v>
      </c>
      <c r="U120" s="61" t="e">
        <f t="shared" si="70"/>
        <v>#DIV/0!</v>
      </c>
      <c r="V120" s="61" t="e">
        <f t="shared" si="70"/>
        <v>#DIV/0!</v>
      </c>
      <c r="W120" s="61" t="e">
        <f t="shared" si="70"/>
        <v>#DIV/0!</v>
      </c>
      <c r="X120" s="61" t="e">
        <f t="shared" si="70"/>
        <v>#DIV/0!</v>
      </c>
      <c r="Y120" s="61" t="e">
        <f t="shared" si="70"/>
        <v>#DIV/0!</v>
      </c>
      <c r="Z120" s="61" t="e">
        <f t="shared" si="70"/>
        <v>#DIV/0!</v>
      </c>
      <c r="AA120" s="61" t="e">
        <f t="shared" si="70"/>
        <v>#DIV/0!</v>
      </c>
      <c r="AB120" s="61" t="e">
        <f t="shared" si="70"/>
        <v>#DIV/0!</v>
      </c>
      <c r="AC120" s="61" t="e">
        <f t="shared" si="70"/>
        <v>#DIV/0!</v>
      </c>
      <c r="AD120" s="61" t="e">
        <f t="shared" si="70"/>
        <v>#DIV/0!</v>
      </c>
      <c r="AE120" s="61" t="e">
        <f t="shared" si="70"/>
        <v>#DIV/0!</v>
      </c>
      <c r="AF120" s="61" t="e">
        <f t="shared" si="70"/>
        <v>#DIV/0!</v>
      </c>
      <c r="AG120" s="61" t="e">
        <f t="shared" si="70"/>
        <v>#DIV/0!</v>
      </c>
      <c r="AH120" s="61" t="e">
        <f aca="true" t="shared" si="71" ref="AH120:BM120">IF(AND(AH22&gt;AH$97,AH22&lt;AH$98),LOG10(AH22),"")</f>
        <v>#DIV/0!</v>
      </c>
      <c r="AI120" s="61" t="e">
        <f t="shared" si="71"/>
        <v>#DIV/0!</v>
      </c>
      <c r="AJ120" s="61" t="e">
        <f t="shared" si="71"/>
        <v>#DIV/0!</v>
      </c>
      <c r="AK120" s="61" t="e">
        <f t="shared" si="71"/>
        <v>#DIV/0!</v>
      </c>
      <c r="AL120" s="61" t="e">
        <f t="shared" si="71"/>
        <v>#DIV/0!</v>
      </c>
      <c r="AM120" s="61" t="e">
        <f t="shared" si="71"/>
        <v>#DIV/0!</v>
      </c>
      <c r="AN120" s="61" t="e">
        <f t="shared" si="71"/>
        <v>#DIV/0!</v>
      </c>
      <c r="AO120" s="61" t="e">
        <f t="shared" si="71"/>
        <v>#DIV/0!</v>
      </c>
      <c r="AP120" s="61" t="e">
        <f t="shared" si="71"/>
        <v>#DIV/0!</v>
      </c>
      <c r="AQ120" s="61" t="e">
        <f t="shared" si="71"/>
        <v>#DIV/0!</v>
      </c>
      <c r="AR120" s="61" t="e">
        <f t="shared" si="71"/>
        <v>#DIV/0!</v>
      </c>
      <c r="AS120" s="61" t="e">
        <f t="shared" si="71"/>
        <v>#DIV/0!</v>
      </c>
      <c r="AT120" s="61" t="e">
        <f t="shared" si="71"/>
        <v>#DIV/0!</v>
      </c>
      <c r="AU120" s="61" t="e">
        <f t="shared" si="71"/>
        <v>#DIV/0!</v>
      </c>
      <c r="AV120" s="61" t="e">
        <f t="shared" si="71"/>
        <v>#DIV/0!</v>
      </c>
      <c r="AW120" s="61" t="e">
        <f t="shared" si="71"/>
        <v>#DIV/0!</v>
      </c>
      <c r="AX120" s="61" t="e">
        <f t="shared" si="71"/>
        <v>#DIV/0!</v>
      </c>
      <c r="AY120" s="61" t="e">
        <f t="shared" si="71"/>
        <v>#DIV/0!</v>
      </c>
      <c r="AZ120" s="61" t="e">
        <f t="shared" si="71"/>
        <v>#DIV/0!</v>
      </c>
      <c r="BA120" s="61" t="e">
        <f t="shared" si="71"/>
        <v>#DIV/0!</v>
      </c>
      <c r="BB120" s="61" t="e">
        <f t="shared" si="71"/>
        <v>#DIV/0!</v>
      </c>
      <c r="BC120" s="61" t="e">
        <f t="shared" si="71"/>
        <v>#DIV/0!</v>
      </c>
      <c r="BD120" s="61" t="e">
        <f t="shared" si="71"/>
        <v>#DIV/0!</v>
      </c>
      <c r="BE120" s="61" t="e">
        <f t="shared" si="71"/>
        <v>#DIV/0!</v>
      </c>
      <c r="BF120" s="61" t="e">
        <f t="shared" si="71"/>
        <v>#DIV/0!</v>
      </c>
      <c r="BG120" s="61" t="e">
        <f t="shared" si="71"/>
        <v>#DIV/0!</v>
      </c>
      <c r="BH120" s="61" t="e">
        <f t="shared" si="71"/>
        <v>#DIV/0!</v>
      </c>
      <c r="BI120" s="61" t="e">
        <f t="shared" si="71"/>
        <v>#DIV/0!</v>
      </c>
      <c r="BJ120" s="61" t="e">
        <f t="shared" si="71"/>
        <v>#DIV/0!</v>
      </c>
      <c r="BK120" s="61" t="e">
        <f t="shared" si="71"/>
        <v>#DIV/0!</v>
      </c>
      <c r="BL120" s="61" t="e">
        <f t="shared" si="71"/>
        <v>#DIV/0!</v>
      </c>
      <c r="BM120" s="61" t="e">
        <f t="shared" si="71"/>
        <v>#DIV/0!</v>
      </c>
      <c r="BN120" s="61" t="e">
        <f aca="true" t="shared" si="72" ref="BN120:CS120">IF(AND(BN22&gt;BN$97,BN22&lt;BN$98),LOG10(BN22),"")</f>
        <v>#DIV/0!</v>
      </c>
      <c r="BO120" s="61" t="e">
        <f t="shared" si="72"/>
        <v>#DIV/0!</v>
      </c>
      <c r="BP120" s="61" t="e">
        <f t="shared" si="72"/>
        <v>#DIV/0!</v>
      </c>
      <c r="BQ120" s="61" t="e">
        <f t="shared" si="72"/>
        <v>#DIV/0!</v>
      </c>
      <c r="BR120" s="61" t="e">
        <f t="shared" si="72"/>
        <v>#DIV/0!</v>
      </c>
      <c r="BS120" s="61" t="e">
        <f t="shared" si="72"/>
        <v>#DIV/0!</v>
      </c>
      <c r="BT120" s="61" t="e">
        <f t="shared" si="72"/>
        <v>#DIV/0!</v>
      </c>
      <c r="BU120" s="61" t="e">
        <f t="shared" si="72"/>
        <v>#DIV/0!</v>
      </c>
      <c r="BV120" s="61" t="e">
        <f t="shared" si="72"/>
        <v>#DIV/0!</v>
      </c>
      <c r="BW120" s="61" t="e">
        <f t="shared" si="72"/>
        <v>#DIV/0!</v>
      </c>
      <c r="BX120" s="61" t="e">
        <f t="shared" si="72"/>
        <v>#DIV/0!</v>
      </c>
      <c r="BY120" s="61" t="e">
        <f t="shared" si="72"/>
        <v>#DIV/0!</v>
      </c>
      <c r="BZ120" s="61" t="e">
        <f t="shared" si="72"/>
        <v>#DIV/0!</v>
      </c>
      <c r="CA120" s="61" t="e">
        <f t="shared" si="72"/>
        <v>#DIV/0!</v>
      </c>
      <c r="CB120" s="61" t="e">
        <f t="shared" si="72"/>
        <v>#DIV/0!</v>
      </c>
      <c r="CC120" s="61" t="e">
        <f t="shared" si="72"/>
        <v>#DIV/0!</v>
      </c>
      <c r="CD120" s="61" t="e">
        <f t="shared" si="72"/>
        <v>#DIV/0!</v>
      </c>
      <c r="CE120" s="61" t="e">
        <f t="shared" si="72"/>
        <v>#DIV/0!</v>
      </c>
      <c r="CF120" s="61" t="e">
        <f t="shared" si="72"/>
        <v>#DIV/0!</v>
      </c>
      <c r="CG120" s="61" t="e">
        <f t="shared" si="72"/>
        <v>#DIV/0!</v>
      </c>
      <c r="CH120" s="61" t="e">
        <f t="shared" si="72"/>
        <v>#DIV/0!</v>
      </c>
      <c r="CI120" s="61" t="e">
        <f t="shared" si="72"/>
        <v>#DIV/0!</v>
      </c>
      <c r="CJ120" s="61" t="e">
        <f t="shared" si="72"/>
        <v>#DIV/0!</v>
      </c>
      <c r="CK120" s="61" t="e">
        <f t="shared" si="72"/>
        <v>#DIV/0!</v>
      </c>
      <c r="CL120" s="61" t="e">
        <f t="shared" si="72"/>
        <v>#DIV/0!</v>
      </c>
      <c r="CM120" s="61" t="e">
        <f t="shared" si="72"/>
        <v>#DIV/0!</v>
      </c>
      <c r="CN120" s="61" t="e">
        <f t="shared" si="72"/>
        <v>#DIV/0!</v>
      </c>
      <c r="CO120" s="61" t="e">
        <f t="shared" si="72"/>
        <v>#DIV/0!</v>
      </c>
      <c r="CP120" s="61" t="e">
        <f t="shared" si="72"/>
        <v>#DIV/0!</v>
      </c>
      <c r="CQ120" s="61" t="e">
        <f t="shared" si="72"/>
        <v>#DIV/0!</v>
      </c>
      <c r="CR120" s="61" t="e">
        <f t="shared" si="72"/>
        <v>#DIV/0!</v>
      </c>
      <c r="CS120" s="61" t="e">
        <f t="shared" si="72"/>
        <v>#DIV/0!</v>
      </c>
    </row>
    <row r="121" spans="1:97" ht="12.75">
      <c r="A121" s="154">
        <v>22</v>
      </c>
      <c r="B121" s="61" t="e">
        <f aca="true" t="shared" si="73" ref="B121:AG121">IF(AND(B23&gt;B$97,B23&lt;B$98),LOG10(B23),"")</f>
        <v>#DIV/0!</v>
      </c>
      <c r="C121" s="61" t="e">
        <f t="shared" si="73"/>
        <v>#DIV/0!</v>
      </c>
      <c r="D121" s="61" t="e">
        <f t="shared" si="73"/>
        <v>#DIV/0!</v>
      </c>
      <c r="E121" s="61" t="e">
        <f t="shared" si="73"/>
        <v>#DIV/0!</v>
      </c>
      <c r="F121" s="61" t="e">
        <f t="shared" si="73"/>
        <v>#DIV/0!</v>
      </c>
      <c r="G121" s="61" t="e">
        <f t="shared" si="73"/>
        <v>#DIV/0!</v>
      </c>
      <c r="H121" s="61" t="e">
        <f t="shared" si="73"/>
        <v>#DIV/0!</v>
      </c>
      <c r="I121" s="61" t="e">
        <f t="shared" si="73"/>
        <v>#DIV/0!</v>
      </c>
      <c r="J121" s="61" t="e">
        <f t="shared" si="73"/>
        <v>#DIV/0!</v>
      </c>
      <c r="K121" s="61" t="e">
        <f t="shared" si="73"/>
        <v>#DIV/0!</v>
      </c>
      <c r="L121" s="61" t="e">
        <f t="shared" si="73"/>
        <v>#DIV/0!</v>
      </c>
      <c r="M121" s="61" t="e">
        <f t="shared" si="73"/>
        <v>#DIV/0!</v>
      </c>
      <c r="N121" s="61" t="e">
        <f t="shared" si="73"/>
        <v>#DIV/0!</v>
      </c>
      <c r="O121" s="61" t="e">
        <f t="shared" si="73"/>
        <v>#DIV/0!</v>
      </c>
      <c r="P121" s="61" t="e">
        <f t="shared" si="73"/>
        <v>#DIV/0!</v>
      </c>
      <c r="Q121" s="61" t="e">
        <f t="shared" si="73"/>
        <v>#DIV/0!</v>
      </c>
      <c r="R121" s="61" t="e">
        <f t="shared" si="73"/>
        <v>#DIV/0!</v>
      </c>
      <c r="S121" s="61" t="e">
        <f t="shared" si="73"/>
        <v>#DIV/0!</v>
      </c>
      <c r="T121" s="61" t="e">
        <f t="shared" si="73"/>
        <v>#DIV/0!</v>
      </c>
      <c r="U121" s="61" t="e">
        <f t="shared" si="73"/>
        <v>#DIV/0!</v>
      </c>
      <c r="V121" s="61" t="e">
        <f t="shared" si="73"/>
        <v>#DIV/0!</v>
      </c>
      <c r="W121" s="61" t="e">
        <f t="shared" si="73"/>
        <v>#DIV/0!</v>
      </c>
      <c r="X121" s="61" t="e">
        <f t="shared" si="73"/>
        <v>#DIV/0!</v>
      </c>
      <c r="Y121" s="61" t="e">
        <f t="shared" si="73"/>
        <v>#DIV/0!</v>
      </c>
      <c r="Z121" s="61" t="e">
        <f t="shared" si="73"/>
        <v>#DIV/0!</v>
      </c>
      <c r="AA121" s="61" t="e">
        <f t="shared" si="73"/>
        <v>#DIV/0!</v>
      </c>
      <c r="AB121" s="61" t="e">
        <f t="shared" si="73"/>
        <v>#DIV/0!</v>
      </c>
      <c r="AC121" s="61" t="e">
        <f t="shared" si="73"/>
        <v>#DIV/0!</v>
      </c>
      <c r="AD121" s="61" t="e">
        <f t="shared" si="73"/>
        <v>#DIV/0!</v>
      </c>
      <c r="AE121" s="61" t="e">
        <f t="shared" si="73"/>
        <v>#DIV/0!</v>
      </c>
      <c r="AF121" s="61" t="e">
        <f t="shared" si="73"/>
        <v>#DIV/0!</v>
      </c>
      <c r="AG121" s="61" t="e">
        <f t="shared" si="73"/>
        <v>#DIV/0!</v>
      </c>
      <c r="AH121" s="61" t="e">
        <f aca="true" t="shared" si="74" ref="AH121:BM121">IF(AND(AH23&gt;AH$97,AH23&lt;AH$98),LOG10(AH23),"")</f>
        <v>#DIV/0!</v>
      </c>
      <c r="AI121" s="61" t="e">
        <f t="shared" si="74"/>
        <v>#DIV/0!</v>
      </c>
      <c r="AJ121" s="61" t="e">
        <f t="shared" si="74"/>
        <v>#DIV/0!</v>
      </c>
      <c r="AK121" s="61" t="e">
        <f t="shared" si="74"/>
        <v>#DIV/0!</v>
      </c>
      <c r="AL121" s="61" t="e">
        <f t="shared" si="74"/>
        <v>#DIV/0!</v>
      </c>
      <c r="AM121" s="61" t="e">
        <f t="shared" si="74"/>
        <v>#DIV/0!</v>
      </c>
      <c r="AN121" s="61" t="e">
        <f t="shared" si="74"/>
        <v>#DIV/0!</v>
      </c>
      <c r="AO121" s="61" t="e">
        <f t="shared" si="74"/>
        <v>#DIV/0!</v>
      </c>
      <c r="AP121" s="61" t="e">
        <f t="shared" si="74"/>
        <v>#DIV/0!</v>
      </c>
      <c r="AQ121" s="61" t="e">
        <f t="shared" si="74"/>
        <v>#DIV/0!</v>
      </c>
      <c r="AR121" s="61" t="e">
        <f t="shared" si="74"/>
        <v>#DIV/0!</v>
      </c>
      <c r="AS121" s="61" t="e">
        <f t="shared" si="74"/>
        <v>#DIV/0!</v>
      </c>
      <c r="AT121" s="61" t="e">
        <f t="shared" si="74"/>
        <v>#DIV/0!</v>
      </c>
      <c r="AU121" s="61" t="e">
        <f t="shared" si="74"/>
        <v>#DIV/0!</v>
      </c>
      <c r="AV121" s="61" t="e">
        <f t="shared" si="74"/>
        <v>#DIV/0!</v>
      </c>
      <c r="AW121" s="61" t="e">
        <f t="shared" si="74"/>
        <v>#DIV/0!</v>
      </c>
      <c r="AX121" s="61" t="e">
        <f t="shared" si="74"/>
        <v>#DIV/0!</v>
      </c>
      <c r="AY121" s="61" t="e">
        <f t="shared" si="74"/>
        <v>#DIV/0!</v>
      </c>
      <c r="AZ121" s="61" t="e">
        <f t="shared" si="74"/>
        <v>#DIV/0!</v>
      </c>
      <c r="BA121" s="61" t="e">
        <f t="shared" si="74"/>
        <v>#DIV/0!</v>
      </c>
      <c r="BB121" s="61" t="e">
        <f t="shared" si="74"/>
        <v>#DIV/0!</v>
      </c>
      <c r="BC121" s="61" t="e">
        <f t="shared" si="74"/>
        <v>#DIV/0!</v>
      </c>
      <c r="BD121" s="61" t="e">
        <f t="shared" si="74"/>
        <v>#DIV/0!</v>
      </c>
      <c r="BE121" s="61" t="e">
        <f t="shared" si="74"/>
        <v>#DIV/0!</v>
      </c>
      <c r="BF121" s="61" t="e">
        <f t="shared" si="74"/>
        <v>#DIV/0!</v>
      </c>
      <c r="BG121" s="61" t="e">
        <f t="shared" si="74"/>
        <v>#DIV/0!</v>
      </c>
      <c r="BH121" s="61" t="e">
        <f t="shared" si="74"/>
        <v>#DIV/0!</v>
      </c>
      <c r="BI121" s="61" t="e">
        <f t="shared" si="74"/>
        <v>#DIV/0!</v>
      </c>
      <c r="BJ121" s="61" t="e">
        <f t="shared" si="74"/>
        <v>#DIV/0!</v>
      </c>
      <c r="BK121" s="61" t="e">
        <f t="shared" si="74"/>
        <v>#DIV/0!</v>
      </c>
      <c r="BL121" s="61" t="e">
        <f t="shared" si="74"/>
        <v>#DIV/0!</v>
      </c>
      <c r="BM121" s="61" t="e">
        <f t="shared" si="74"/>
        <v>#DIV/0!</v>
      </c>
      <c r="BN121" s="61" t="e">
        <f aca="true" t="shared" si="75" ref="BN121:CS121">IF(AND(BN23&gt;BN$97,BN23&lt;BN$98),LOG10(BN23),"")</f>
        <v>#DIV/0!</v>
      </c>
      <c r="BO121" s="61" t="e">
        <f t="shared" si="75"/>
        <v>#DIV/0!</v>
      </c>
      <c r="BP121" s="61" t="e">
        <f t="shared" si="75"/>
        <v>#DIV/0!</v>
      </c>
      <c r="BQ121" s="61" t="e">
        <f t="shared" si="75"/>
        <v>#DIV/0!</v>
      </c>
      <c r="BR121" s="61" t="e">
        <f t="shared" si="75"/>
        <v>#DIV/0!</v>
      </c>
      <c r="BS121" s="61" t="e">
        <f t="shared" si="75"/>
        <v>#DIV/0!</v>
      </c>
      <c r="BT121" s="61" t="e">
        <f t="shared" si="75"/>
        <v>#DIV/0!</v>
      </c>
      <c r="BU121" s="61" t="e">
        <f t="shared" si="75"/>
        <v>#DIV/0!</v>
      </c>
      <c r="BV121" s="61" t="e">
        <f t="shared" si="75"/>
        <v>#DIV/0!</v>
      </c>
      <c r="BW121" s="61" t="e">
        <f t="shared" si="75"/>
        <v>#DIV/0!</v>
      </c>
      <c r="BX121" s="61" t="e">
        <f t="shared" si="75"/>
        <v>#DIV/0!</v>
      </c>
      <c r="BY121" s="61" t="e">
        <f t="shared" si="75"/>
        <v>#DIV/0!</v>
      </c>
      <c r="BZ121" s="61" t="e">
        <f t="shared" si="75"/>
        <v>#DIV/0!</v>
      </c>
      <c r="CA121" s="61" t="e">
        <f t="shared" si="75"/>
        <v>#DIV/0!</v>
      </c>
      <c r="CB121" s="61" t="e">
        <f t="shared" si="75"/>
        <v>#DIV/0!</v>
      </c>
      <c r="CC121" s="61" t="e">
        <f t="shared" si="75"/>
        <v>#DIV/0!</v>
      </c>
      <c r="CD121" s="61" t="e">
        <f t="shared" si="75"/>
        <v>#DIV/0!</v>
      </c>
      <c r="CE121" s="61" t="e">
        <f t="shared" si="75"/>
        <v>#DIV/0!</v>
      </c>
      <c r="CF121" s="61" t="e">
        <f t="shared" si="75"/>
        <v>#DIV/0!</v>
      </c>
      <c r="CG121" s="61" t="e">
        <f t="shared" si="75"/>
        <v>#DIV/0!</v>
      </c>
      <c r="CH121" s="61" t="e">
        <f t="shared" si="75"/>
        <v>#DIV/0!</v>
      </c>
      <c r="CI121" s="61" t="e">
        <f t="shared" si="75"/>
        <v>#DIV/0!</v>
      </c>
      <c r="CJ121" s="61" t="e">
        <f t="shared" si="75"/>
        <v>#DIV/0!</v>
      </c>
      <c r="CK121" s="61" t="e">
        <f t="shared" si="75"/>
        <v>#DIV/0!</v>
      </c>
      <c r="CL121" s="61" t="e">
        <f t="shared" si="75"/>
        <v>#DIV/0!</v>
      </c>
      <c r="CM121" s="61" t="e">
        <f t="shared" si="75"/>
        <v>#DIV/0!</v>
      </c>
      <c r="CN121" s="61" t="e">
        <f t="shared" si="75"/>
        <v>#DIV/0!</v>
      </c>
      <c r="CO121" s="61" t="e">
        <f t="shared" si="75"/>
        <v>#DIV/0!</v>
      </c>
      <c r="CP121" s="61" t="e">
        <f t="shared" si="75"/>
        <v>#DIV/0!</v>
      </c>
      <c r="CQ121" s="61" t="e">
        <f t="shared" si="75"/>
        <v>#DIV/0!</v>
      </c>
      <c r="CR121" s="61" t="e">
        <f t="shared" si="75"/>
        <v>#DIV/0!</v>
      </c>
      <c r="CS121" s="61" t="e">
        <f t="shared" si="75"/>
        <v>#DIV/0!</v>
      </c>
    </row>
    <row r="122" spans="1:97" ht="12.75">
      <c r="A122" s="154">
        <v>23</v>
      </c>
      <c r="B122" s="61" t="e">
        <f aca="true" t="shared" si="76" ref="B122:AG122">IF(AND(B24&gt;B$97,B24&lt;B$98),LOG10(B24),"")</f>
        <v>#DIV/0!</v>
      </c>
      <c r="C122" s="61" t="e">
        <f t="shared" si="76"/>
        <v>#DIV/0!</v>
      </c>
      <c r="D122" s="61" t="e">
        <f t="shared" si="76"/>
        <v>#DIV/0!</v>
      </c>
      <c r="E122" s="61" t="e">
        <f t="shared" si="76"/>
        <v>#DIV/0!</v>
      </c>
      <c r="F122" s="61" t="e">
        <f t="shared" si="76"/>
        <v>#DIV/0!</v>
      </c>
      <c r="G122" s="61" t="e">
        <f t="shared" si="76"/>
        <v>#DIV/0!</v>
      </c>
      <c r="H122" s="61" t="e">
        <f t="shared" si="76"/>
        <v>#DIV/0!</v>
      </c>
      <c r="I122" s="61" t="e">
        <f t="shared" si="76"/>
        <v>#DIV/0!</v>
      </c>
      <c r="J122" s="61" t="e">
        <f t="shared" si="76"/>
        <v>#DIV/0!</v>
      </c>
      <c r="K122" s="61" t="e">
        <f t="shared" si="76"/>
        <v>#DIV/0!</v>
      </c>
      <c r="L122" s="61" t="e">
        <f t="shared" si="76"/>
        <v>#DIV/0!</v>
      </c>
      <c r="M122" s="61" t="e">
        <f t="shared" si="76"/>
        <v>#DIV/0!</v>
      </c>
      <c r="N122" s="61" t="e">
        <f t="shared" si="76"/>
        <v>#DIV/0!</v>
      </c>
      <c r="O122" s="61" t="e">
        <f t="shared" si="76"/>
        <v>#DIV/0!</v>
      </c>
      <c r="P122" s="61" t="e">
        <f t="shared" si="76"/>
        <v>#DIV/0!</v>
      </c>
      <c r="Q122" s="61" t="e">
        <f t="shared" si="76"/>
        <v>#DIV/0!</v>
      </c>
      <c r="R122" s="61" t="e">
        <f t="shared" si="76"/>
        <v>#DIV/0!</v>
      </c>
      <c r="S122" s="61" t="e">
        <f t="shared" si="76"/>
        <v>#DIV/0!</v>
      </c>
      <c r="T122" s="61" t="e">
        <f t="shared" si="76"/>
        <v>#DIV/0!</v>
      </c>
      <c r="U122" s="61" t="e">
        <f t="shared" si="76"/>
        <v>#DIV/0!</v>
      </c>
      <c r="V122" s="61" t="e">
        <f t="shared" si="76"/>
        <v>#DIV/0!</v>
      </c>
      <c r="W122" s="61" t="e">
        <f t="shared" si="76"/>
        <v>#DIV/0!</v>
      </c>
      <c r="X122" s="61" t="e">
        <f t="shared" si="76"/>
        <v>#DIV/0!</v>
      </c>
      <c r="Y122" s="61" t="e">
        <f t="shared" si="76"/>
        <v>#DIV/0!</v>
      </c>
      <c r="Z122" s="61" t="e">
        <f t="shared" si="76"/>
        <v>#DIV/0!</v>
      </c>
      <c r="AA122" s="61" t="e">
        <f t="shared" si="76"/>
        <v>#DIV/0!</v>
      </c>
      <c r="AB122" s="61" t="e">
        <f t="shared" si="76"/>
        <v>#DIV/0!</v>
      </c>
      <c r="AC122" s="61" t="e">
        <f t="shared" si="76"/>
        <v>#DIV/0!</v>
      </c>
      <c r="AD122" s="61" t="e">
        <f t="shared" si="76"/>
        <v>#DIV/0!</v>
      </c>
      <c r="AE122" s="61" t="e">
        <f t="shared" si="76"/>
        <v>#DIV/0!</v>
      </c>
      <c r="AF122" s="61" t="e">
        <f t="shared" si="76"/>
        <v>#DIV/0!</v>
      </c>
      <c r="AG122" s="61" t="e">
        <f t="shared" si="76"/>
        <v>#DIV/0!</v>
      </c>
      <c r="AH122" s="61" t="e">
        <f aca="true" t="shared" si="77" ref="AH122:BM122">IF(AND(AH24&gt;AH$97,AH24&lt;AH$98),LOG10(AH24),"")</f>
        <v>#DIV/0!</v>
      </c>
      <c r="AI122" s="61" t="e">
        <f t="shared" si="77"/>
        <v>#DIV/0!</v>
      </c>
      <c r="AJ122" s="61" t="e">
        <f t="shared" si="77"/>
        <v>#DIV/0!</v>
      </c>
      <c r="AK122" s="61" t="e">
        <f t="shared" si="77"/>
        <v>#DIV/0!</v>
      </c>
      <c r="AL122" s="61" t="e">
        <f t="shared" si="77"/>
        <v>#DIV/0!</v>
      </c>
      <c r="AM122" s="61" t="e">
        <f t="shared" si="77"/>
        <v>#DIV/0!</v>
      </c>
      <c r="AN122" s="61" t="e">
        <f t="shared" si="77"/>
        <v>#DIV/0!</v>
      </c>
      <c r="AO122" s="61" t="e">
        <f t="shared" si="77"/>
        <v>#DIV/0!</v>
      </c>
      <c r="AP122" s="61" t="e">
        <f t="shared" si="77"/>
        <v>#DIV/0!</v>
      </c>
      <c r="AQ122" s="61" t="e">
        <f t="shared" si="77"/>
        <v>#DIV/0!</v>
      </c>
      <c r="AR122" s="61" t="e">
        <f t="shared" si="77"/>
        <v>#DIV/0!</v>
      </c>
      <c r="AS122" s="61" t="e">
        <f t="shared" si="77"/>
        <v>#DIV/0!</v>
      </c>
      <c r="AT122" s="61" t="e">
        <f t="shared" si="77"/>
        <v>#DIV/0!</v>
      </c>
      <c r="AU122" s="61" t="e">
        <f t="shared" si="77"/>
        <v>#DIV/0!</v>
      </c>
      <c r="AV122" s="61" t="e">
        <f t="shared" si="77"/>
        <v>#DIV/0!</v>
      </c>
      <c r="AW122" s="61" t="e">
        <f t="shared" si="77"/>
        <v>#DIV/0!</v>
      </c>
      <c r="AX122" s="61" t="e">
        <f t="shared" si="77"/>
        <v>#DIV/0!</v>
      </c>
      <c r="AY122" s="61" t="e">
        <f t="shared" si="77"/>
        <v>#DIV/0!</v>
      </c>
      <c r="AZ122" s="61" t="e">
        <f t="shared" si="77"/>
        <v>#DIV/0!</v>
      </c>
      <c r="BA122" s="61" t="e">
        <f t="shared" si="77"/>
        <v>#DIV/0!</v>
      </c>
      <c r="BB122" s="61" t="e">
        <f t="shared" si="77"/>
        <v>#DIV/0!</v>
      </c>
      <c r="BC122" s="61" t="e">
        <f t="shared" si="77"/>
        <v>#DIV/0!</v>
      </c>
      <c r="BD122" s="61" t="e">
        <f t="shared" si="77"/>
        <v>#DIV/0!</v>
      </c>
      <c r="BE122" s="61" t="e">
        <f t="shared" si="77"/>
        <v>#DIV/0!</v>
      </c>
      <c r="BF122" s="61" t="e">
        <f t="shared" si="77"/>
        <v>#DIV/0!</v>
      </c>
      <c r="BG122" s="61" t="e">
        <f t="shared" si="77"/>
        <v>#DIV/0!</v>
      </c>
      <c r="BH122" s="61" t="e">
        <f t="shared" si="77"/>
        <v>#DIV/0!</v>
      </c>
      <c r="BI122" s="61" t="e">
        <f t="shared" si="77"/>
        <v>#DIV/0!</v>
      </c>
      <c r="BJ122" s="61" t="e">
        <f t="shared" si="77"/>
        <v>#DIV/0!</v>
      </c>
      <c r="BK122" s="61" t="e">
        <f t="shared" si="77"/>
        <v>#DIV/0!</v>
      </c>
      <c r="BL122" s="61" t="e">
        <f t="shared" si="77"/>
        <v>#DIV/0!</v>
      </c>
      <c r="BM122" s="61" t="e">
        <f t="shared" si="77"/>
        <v>#DIV/0!</v>
      </c>
      <c r="BN122" s="61" t="e">
        <f aca="true" t="shared" si="78" ref="BN122:CS122">IF(AND(BN24&gt;BN$97,BN24&lt;BN$98),LOG10(BN24),"")</f>
        <v>#DIV/0!</v>
      </c>
      <c r="BO122" s="61" t="e">
        <f t="shared" si="78"/>
        <v>#DIV/0!</v>
      </c>
      <c r="BP122" s="61" t="e">
        <f t="shared" si="78"/>
        <v>#DIV/0!</v>
      </c>
      <c r="BQ122" s="61" t="e">
        <f t="shared" si="78"/>
        <v>#DIV/0!</v>
      </c>
      <c r="BR122" s="61" t="e">
        <f t="shared" si="78"/>
        <v>#DIV/0!</v>
      </c>
      <c r="BS122" s="61" t="e">
        <f t="shared" si="78"/>
        <v>#DIV/0!</v>
      </c>
      <c r="BT122" s="61" t="e">
        <f t="shared" si="78"/>
        <v>#DIV/0!</v>
      </c>
      <c r="BU122" s="61" t="e">
        <f t="shared" si="78"/>
        <v>#DIV/0!</v>
      </c>
      <c r="BV122" s="61" t="e">
        <f t="shared" si="78"/>
        <v>#DIV/0!</v>
      </c>
      <c r="BW122" s="61" t="e">
        <f t="shared" si="78"/>
        <v>#DIV/0!</v>
      </c>
      <c r="BX122" s="61" t="e">
        <f t="shared" si="78"/>
        <v>#DIV/0!</v>
      </c>
      <c r="BY122" s="61" t="e">
        <f t="shared" si="78"/>
        <v>#DIV/0!</v>
      </c>
      <c r="BZ122" s="61" t="e">
        <f t="shared" si="78"/>
        <v>#DIV/0!</v>
      </c>
      <c r="CA122" s="61" t="e">
        <f t="shared" si="78"/>
        <v>#DIV/0!</v>
      </c>
      <c r="CB122" s="61" t="e">
        <f t="shared" si="78"/>
        <v>#DIV/0!</v>
      </c>
      <c r="CC122" s="61" t="e">
        <f t="shared" si="78"/>
        <v>#DIV/0!</v>
      </c>
      <c r="CD122" s="61" t="e">
        <f t="shared" si="78"/>
        <v>#DIV/0!</v>
      </c>
      <c r="CE122" s="61" t="e">
        <f t="shared" si="78"/>
        <v>#DIV/0!</v>
      </c>
      <c r="CF122" s="61" t="e">
        <f t="shared" si="78"/>
        <v>#DIV/0!</v>
      </c>
      <c r="CG122" s="61" t="e">
        <f t="shared" si="78"/>
        <v>#DIV/0!</v>
      </c>
      <c r="CH122" s="61" t="e">
        <f t="shared" si="78"/>
        <v>#DIV/0!</v>
      </c>
      <c r="CI122" s="61" t="e">
        <f t="shared" si="78"/>
        <v>#DIV/0!</v>
      </c>
      <c r="CJ122" s="61" t="e">
        <f t="shared" si="78"/>
        <v>#DIV/0!</v>
      </c>
      <c r="CK122" s="61" t="e">
        <f t="shared" si="78"/>
        <v>#DIV/0!</v>
      </c>
      <c r="CL122" s="61" t="e">
        <f t="shared" si="78"/>
        <v>#DIV/0!</v>
      </c>
      <c r="CM122" s="61" t="e">
        <f t="shared" si="78"/>
        <v>#DIV/0!</v>
      </c>
      <c r="CN122" s="61" t="e">
        <f t="shared" si="78"/>
        <v>#DIV/0!</v>
      </c>
      <c r="CO122" s="61" t="e">
        <f t="shared" si="78"/>
        <v>#DIV/0!</v>
      </c>
      <c r="CP122" s="61" t="e">
        <f t="shared" si="78"/>
        <v>#DIV/0!</v>
      </c>
      <c r="CQ122" s="61" t="e">
        <f t="shared" si="78"/>
        <v>#DIV/0!</v>
      </c>
      <c r="CR122" s="61" t="e">
        <f t="shared" si="78"/>
        <v>#DIV/0!</v>
      </c>
      <c r="CS122" s="61" t="e">
        <f t="shared" si="78"/>
        <v>#DIV/0!</v>
      </c>
    </row>
    <row r="123" spans="1:97" ht="12.75">
      <c r="A123" s="154">
        <v>24</v>
      </c>
      <c r="B123" s="61" t="e">
        <f aca="true" t="shared" si="79" ref="B123:AG123">IF(AND(B25&gt;B$97,B25&lt;B$98),LOG10(B25),"")</f>
        <v>#DIV/0!</v>
      </c>
      <c r="C123" s="61" t="e">
        <f t="shared" si="79"/>
        <v>#DIV/0!</v>
      </c>
      <c r="D123" s="61" t="e">
        <f t="shared" si="79"/>
        <v>#DIV/0!</v>
      </c>
      <c r="E123" s="61" t="e">
        <f t="shared" si="79"/>
        <v>#DIV/0!</v>
      </c>
      <c r="F123" s="61" t="e">
        <f t="shared" si="79"/>
        <v>#DIV/0!</v>
      </c>
      <c r="G123" s="61" t="e">
        <f t="shared" si="79"/>
        <v>#DIV/0!</v>
      </c>
      <c r="H123" s="61" t="e">
        <f t="shared" si="79"/>
        <v>#DIV/0!</v>
      </c>
      <c r="I123" s="61" t="e">
        <f t="shared" si="79"/>
        <v>#DIV/0!</v>
      </c>
      <c r="J123" s="61" t="e">
        <f t="shared" si="79"/>
        <v>#DIV/0!</v>
      </c>
      <c r="K123" s="61" t="e">
        <f t="shared" si="79"/>
        <v>#DIV/0!</v>
      </c>
      <c r="L123" s="61" t="e">
        <f t="shared" si="79"/>
        <v>#DIV/0!</v>
      </c>
      <c r="M123" s="61" t="e">
        <f t="shared" si="79"/>
        <v>#DIV/0!</v>
      </c>
      <c r="N123" s="61" t="e">
        <f t="shared" si="79"/>
        <v>#DIV/0!</v>
      </c>
      <c r="O123" s="61" t="e">
        <f t="shared" si="79"/>
        <v>#DIV/0!</v>
      </c>
      <c r="P123" s="61" t="e">
        <f t="shared" si="79"/>
        <v>#DIV/0!</v>
      </c>
      <c r="Q123" s="61" t="e">
        <f t="shared" si="79"/>
        <v>#DIV/0!</v>
      </c>
      <c r="R123" s="61" t="e">
        <f t="shared" si="79"/>
        <v>#DIV/0!</v>
      </c>
      <c r="S123" s="61" t="e">
        <f t="shared" si="79"/>
        <v>#DIV/0!</v>
      </c>
      <c r="T123" s="61" t="e">
        <f t="shared" si="79"/>
        <v>#DIV/0!</v>
      </c>
      <c r="U123" s="61" t="e">
        <f t="shared" si="79"/>
        <v>#DIV/0!</v>
      </c>
      <c r="V123" s="61" t="e">
        <f t="shared" si="79"/>
        <v>#DIV/0!</v>
      </c>
      <c r="W123" s="61" t="e">
        <f t="shared" si="79"/>
        <v>#DIV/0!</v>
      </c>
      <c r="X123" s="61" t="e">
        <f t="shared" si="79"/>
        <v>#DIV/0!</v>
      </c>
      <c r="Y123" s="61" t="e">
        <f t="shared" si="79"/>
        <v>#DIV/0!</v>
      </c>
      <c r="Z123" s="61" t="e">
        <f t="shared" si="79"/>
        <v>#DIV/0!</v>
      </c>
      <c r="AA123" s="61" t="e">
        <f t="shared" si="79"/>
        <v>#DIV/0!</v>
      </c>
      <c r="AB123" s="61" t="e">
        <f t="shared" si="79"/>
        <v>#DIV/0!</v>
      </c>
      <c r="AC123" s="61" t="e">
        <f t="shared" si="79"/>
        <v>#DIV/0!</v>
      </c>
      <c r="AD123" s="61" t="e">
        <f t="shared" si="79"/>
        <v>#DIV/0!</v>
      </c>
      <c r="AE123" s="61" t="e">
        <f t="shared" si="79"/>
        <v>#DIV/0!</v>
      </c>
      <c r="AF123" s="61" t="e">
        <f t="shared" si="79"/>
        <v>#DIV/0!</v>
      </c>
      <c r="AG123" s="61" t="e">
        <f t="shared" si="79"/>
        <v>#DIV/0!</v>
      </c>
      <c r="AH123" s="61" t="e">
        <f aca="true" t="shared" si="80" ref="AH123:BM123">IF(AND(AH25&gt;AH$97,AH25&lt;AH$98),LOG10(AH25),"")</f>
        <v>#DIV/0!</v>
      </c>
      <c r="AI123" s="61" t="e">
        <f t="shared" si="80"/>
        <v>#DIV/0!</v>
      </c>
      <c r="AJ123" s="61" t="e">
        <f t="shared" si="80"/>
        <v>#DIV/0!</v>
      </c>
      <c r="AK123" s="61" t="e">
        <f t="shared" si="80"/>
        <v>#DIV/0!</v>
      </c>
      <c r="AL123" s="61" t="e">
        <f t="shared" si="80"/>
        <v>#DIV/0!</v>
      </c>
      <c r="AM123" s="61" t="e">
        <f t="shared" si="80"/>
        <v>#DIV/0!</v>
      </c>
      <c r="AN123" s="61" t="e">
        <f t="shared" si="80"/>
        <v>#DIV/0!</v>
      </c>
      <c r="AO123" s="61" t="e">
        <f t="shared" si="80"/>
        <v>#DIV/0!</v>
      </c>
      <c r="AP123" s="61" t="e">
        <f t="shared" si="80"/>
        <v>#DIV/0!</v>
      </c>
      <c r="AQ123" s="61" t="e">
        <f t="shared" si="80"/>
        <v>#DIV/0!</v>
      </c>
      <c r="AR123" s="61" t="e">
        <f t="shared" si="80"/>
        <v>#DIV/0!</v>
      </c>
      <c r="AS123" s="61" t="e">
        <f t="shared" si="80"/>
        <v>#DIV/0!</v>
      </c>
      <c r="AT123" s="61" t="e">
        <f t="shared" si="80"/>
        <v>#DIV/0!</v>
      </c>
      <c r="AU123" s="61" t="e">
        <f t="shared" si="80"/>
        <v>#DIV/0!</v>
      </c>
      <c r="AV123" s="61" t="e">
        <f t="shared" si="80"/>
        <v>#DIV/0!</v>
      </c>
      <c r="AW123" s="61" t="e">
        <f t="shared" si="80"/>
        <v>#DIV/0!</v>
      </c>
      <c r="AX123" s="61" t="e">
        <f t="shared" si="80"/>
        <v>#DIV/0!</v>
      </c>
      <c r="AY123" s="61" t="e">
        <f t="shared" si="80"/>
        <v>#DIV/0!</v>
      </c>
      <c r="AZ123" s="61" t="e">
        <f t="shared" si="80"/>
        <v>#DIV/0!</v>
      </c>
      <c r="BA123" s="61" t="e">
        <f t="shared" si="80"/>
        <v>#DIV/0!</v>
      </c>
      <c r="BB123" s="61" t="e">
        <f t="shared" si="80"/>
        <v>#DIV/0!</v>
      </c>
      <c r="BC123" s="61" t="e">
        <f t="shared" si="80"/>
        <v>#DIV/0!</v>
      </c>
      <c r="BD123" s="61" t="e">
        <f t="shared" si="80"/>
        <v>#DIV/0!</v>
      </c>
      <c r="BE123" s="61" t="e">
        <f t="shared" si="80"/>
        <v>#DIV/0!</v>
      </c>
      <c r="BF123" s="61" t="e">
        <f t="shared" si="80"/>
        <v>#DIV/0!</v>
      </c>
      <c r="BG123" s="61" t="e">
        <f t="shared" si="80"/>
        <v>#DIV/0!</v>
      </c>
      <c r="BH123" s="61" t="e">
        <f t="shared" si="80"/>
        <v>#DIV/0!</v>
      </c>
      <c r="BI123" s="61" t="e">
        <f t="shared" si="80"/>
        <v>#DIV/0!</v>
      </c>
      <c r="BJ123" s="61" t="e">
        <f t="shared" si="80"/>
        <v>#DIV/0!</v>
      </c>
      <c r="BK123" s="61" t="e">
        <f t="shared" si="80"/>
        <v>#DIV/0!</v>
      </c>
      <c r="BL123" s="61" t="e">
        <f t="shared" si="80"/>
        <v>#DIV/0!</v>
      </c>
      <c r="BM123" s="61" t="e">
        <f t="shared" si="80"/>
        <v>#DIV/0!</v>
      </c>
      <c r="BN123" s="61" t="e">
        <f aca="true" t="shared" si="81" ref="BN123:CS123">IF(AND(BN25&gt;BN$97,BN25&lt;BN$98),LOG10(BN25),"")</f>
        <v>#DIV/0!</v>
      </c>
      <c r="BO123" s="61" t="e">
        <f t="shared" si="81"/>
        <v>#DIV/0!</v>
      </c>
      <c r="BP123" s="61" t="e">
        <f t="shared" si="81"/>
        <v>#DIV/0!</v>
      </c>
      <c r="BQ123" s="61" t="e">
        <f t="shared" si="81"/>
        <v>#DIV/0!</v>
      </c>
      <c r="BR123" s="61" t="e">
        <f t="shared" si="81"/>
        <v>#DIV/0!</v>
      </c>
      <c r="BS123" s="61" t="e">
        <f t="shared" si="81"/>
        <v>#DIV/0!</v>
      </c>
      <c r="BT123" s="61" t="e">
        <f t="shared" si="81"/>
        <v>#DIV/0!</v>
      </c>
      <c r="BU123" s="61" t="e">
        <f t="shared" si="81"/>
        <v>#DIV/0!</v>
      </c>
      <c r="BV123" s="61" t="e">
        <f t="shared" si="81"/>
        <v>#DIV/0!</v>
      </c>
      <c r="BW123" s="61" t="e">
        <f t="shared" si="81"/>
        <v>#DIV/0!</v>
      </c>
      <c r="BX123" s="61" t="e">
        <f t="shared" si="81"/>
        <v>#DIV/0!</v>
      </c>
      <c r="BY123" s="61" t="e">
        <f t="shared" si="81"/>
        <v>#DIV/0!</v>
      </c>
      <c r="BZ123" s="61" t="e">
        <f t="shared" si="81"/>
        <v>#DIV/0!</v>
      </c>
      <c r="CA123" s="61" t="e">
        <f t="shared" si="81"/>
        <v>#DIV/0!</v>
      </c>
      <c r="CB123" s="61" t="e">
        <f t="shared" si="81"/>
        <v>#DIV/0!</v>
      </c>
      <c r="CC123" s="61" t="e">
        <f t="shared" si="81"/>
        <v>#DIV/0!</v>
      </c>
      <c r="CD123" s="61" t="e">
        <f t="shared" si="81"/>
        <v>#DIV/0!</v>
      </c>
      <c r="CE123" s="61" t="e">
        <f t="shared" si="81"/>
        <v>#DIV/0!</v>
      </c>
      <c r="CF123" s="61" t="e">
        <f t="shared" si="81"/>
        <v>#DIV/0!</v>
      </c>
      <c r="CG123" s="61" t="e">
        <f t="shared" si="81"/>
        <v>#DIV/0!</v>
      </c>
      <c r="CH123" s="61" t="e">
        <f t="shared" si="81"/>
        <v>#DIV/0!</v>
      </c>
      <c r="CI123" s="61" t="e">
        <f t="shared" si="81"/>
        <v>#DIV/0!</v>
      </c>
      <c r="CJ123" s="61" t="e">
        <f t="shared" si="81"/>
        <v>#DIV/0!</v>
      </c>
      <c r="CK123" s="61" t="e">
        <f t="shared" si="81"/>
        <v>#DIV/0!</v>
      </c>
      <c r="CL123" s="61" t="e">
        <f t="shared" si="81"/>
        <v>#DIV/0!</v>
      </c>
      <c r="CM123" s="61" t="e">
        <f t="shared" si="81"/>
        <v>#DIV/0!</v>
      </c>
      <c r="CN123" s="61" t="e">
        <f t="shared" si="81"/>
        <v>#DIV/0!</v>
      </c>
      <c r="CO123" s="61" t="e">
        <f t="shared" si="81"/>
        <v>#DIV/0!</v>
      </c>
      <c r="CP123" s="61" t="e">
        <f t="shared" si="81"/>
        <v>#DIV/0!</v>
      </c>
      <c r="CQ123" s="61" t="e">
        <f t="shared" si="81"/>
        <v>#DIV/0!</v>
      </c>
      <c r="CR123" s="61" t="e">
        <f t="shared" si="81"/>
        <v>#DIV/0!</v>
      </c>
      <c r="CS123" s="61" t="e">
        <f t="shared" si="81"/>
        <v>#DIV/0!</v>
      </c>
    </row>
    <row r="124" spans="1:97" ht="12.75">
      <c r="A124" s="154">
        <v>25</v>
      </c>
      <c r="B124" s="61" t="e">
        <f aca="true" t="shared" si="82" ref="B124:AG124">IF(AND(B26&gt;B$97,B26&lt;B$98),LOG10(B26),"")</f>
        <v>#DIV/0!</v>
      </c>
      <c r="C124" s="61" t="e">
        <f t="shared" si="82"/>
        <v>#DIV/0!</v>
      </c>
      <c r="D124" s="61" t="e">
        <f t="shared" si="82"/>
        <v>#DIV/0!</v>
      </c>
      <c r="E124" s="61" t="e">
        <f t="shared" si="82"/>
        <v>#DIV/0!</v>
      </c>
      <c r="F124" s="61" t="e">
        <f t="shared" si="82"/>
        <v>#DIV/0!</v>
      </c>
      <c r="G124" s="61" t="e">
        <f t="shared" si="82"/>
        <v>#DIV/0!</v>
      </c>
      <c r="H124" s="61" t="e">
        <f t="shared" si="82"/>
        <v>#DIV/0!</v>
      </c>
      <c r="I124" s="61" t="e">
        <f t="shared" si="82"/>
        <v>#DIV/0!</v>
      </c>
      <c r="J124" s="61" t="e">
        <f t="shared" si="82"/>
        <v>#DIV/0!</v>
      </c>
      <c r="K124" s="61" t="e">
        <f t="shared" si="82"/>
        <v>#DIV/0!</v>
      </c>
      <c r="L124" s="61" t="e">
        <f t="shared" si="82"/>
        <v>#DIV/0!</v>
      </c>
      <c r="M124" s="61" t="e">
        <f t="shared" si="82"/>
        <v>#DIV/0!</v>
      </c>
      <c r="N124" s="61" t="e">
        <f t="shared" si="82"/>
        <v>#DIV/0!</v>
      </c>
      <c r="O124" s="61" t="e">
        <f t="shared" si="82"/>
        <v>#DIV/0!</v>
      </c>
      <c r="P124" s="61" t="e">
        <f t="shared" si="82"/>
        <v>#DIV/0!</v>
      </c>
      <c r="Q124" s="61" t="e">
        <f t="shared" si="82"/>
        <v>#DIV/0!</v>
      </c>
      <c r="R124" s="61" t="e">
        <f t="shared" si="82"/>
        <v>#DIV/0!</v>
      </c>
      <c r="S124" s="61" t="e">
        <f t="shared" si="82"/>
        <v>#DIV/0!</v>
      </c>
      <c r="T124" s="61" t="e">
        <f t="shared" si="82"/>
        <v>#DIV/0!</v>
      </c>
      <c r="U124" s="61" t="e">
        <f t="shared" si="82"/>
        <v>#DIV/0!</v>
      </c>
      <c r="V124" s="61" t="e">
        <f t="shared" si="82"/>
        <v>#DIV/0!</v>
      </c>
      <c r="W124" s="61" t="e">
        <f t="shared" si="82"/>
        <v>#DIV/0!</v>
      </c>
      <c r="X124" s="61" t="e">
        <f t="shared" si="82"/>
        <v>#DIV/0!</v>
      </c>
      <c r="Y124" s="61" t="e">
        <f t="shared" si="82"/>
        <v>#DIV/0!</v>
      </c>
      <c r="Z124" s="61" t="e">
        <f t="shared" si="82"/>
        <v>#DIV/0!</v>
      </c>
      <c r="AA124" s="61" t="e">
        <f t="shared" si="82"/>
        <v>#DIV/0!</v>
      </c>
      <c r="AB124" s="61" t="e">
        <f t="shared" si="82"/>
        <v>#DIV/0!</v>
      </c>
      <c r="AC124" s="61" t="e">
        <f t="shared" si="82"/>
        <v>#DIV/0!</v>
      </c>
      <c r="AD124" s="61" t="e">
        <f t="shared" si="82"/>
        <v>#DIV/0!</v>
      </c>
      <c r="AE124" s="61" t="e">
        <f t="shared" si="82"/>
        <v>#DIV/0!</v>
      </c>
      <c r="AF124" s="61" t="e">
        <f t="shared" si="82"/>
        <v>#DIV/0!</v>
      </c>
      <c r="AG124" s="61" t="e">
        <f t="shared" si="82"/>
        <v>#DIV/0!</v>
      </c>
      <c r="AH124" s="61" t="e">
        <f aca="true" t="shared" si="83" ref="AH124:BM124">IF(AND(AH26&gt;AH$97,AH26&lt;AH$98),LOG10(AH26),"")</f>
        <v>#DIV/0!</v>
      </c>
      <c r="AI124" s="61" t="e">
        <f t="shared" si="83"/>
        <v>#DIV/0!</v>
      </c>
      <c r="AJ124" s="61" t="e">
        <f t="shared" si="83"/>
        <v>#DIV/0!</v>
      </c>
      <c r="AK124" s="61" t="e">
        <f t="shared" si="83"/>
        <v>#DIV/0!</v>
      </c>
      <c r="AL124" s="61" t="e">
        <f t="shared" si="83"/>
        <v>#DIV/0!</v>
      </c>
      <c r="AM124" s="61" t="e">
        <f t="shared" si="83"/>
        <v>#DIV/0!</v>
      </c>
      <c r="AN124" s="61" t="e">
        <f t="shared" si="83"/>
        <v>#DIV/0!</v>
      </c>
      <c r="AO124" s="61" t="e">
        <f t="shared" si="83"/>
        <v>#DIV/0!</v>
      </c>
      <c r="AP124" s="61" t="e">
        <f t="shared" si="83"/>
        <v>#DIV/0!</v>
      </c>
      <c r="AQ124" s="61" t="e">
        <f t="shared" si="83"/>
        <v>#DIV/0!</v>
      </c>
      <c r="AR124" s="61" t="e">
        <f t="shared" si="83"/>
        <v>#DIV/0!</v>
      </c>
      <c r="AS124" s="61" t="e">
        <f t="shared" si="83"/>
        <v>#DIV/0!</v>
      </c>
      <c r="AT124" s="61" t="e">
        <f t="shared" si="83"/>
        <v>#DIV/0!</v>
      </c>
      <c r="AU124" s="61" t="e">
        <f t="shared" si="83"/>
        <v>#DIV/0!</v>
      </c>
      <c r="AV124" s="61" t="e">
        <f t="shared" si="83"/>
        <v>#DIV/0!</v>
      </c>
      <c r="AW124" s="61" t="e">
        <f t="shared" si="83"/>
        <v>#DIV/0!</v>
      </c>
      <c r="AX124" s="61" t="e">
        <f t="shared" si="83"/>
        <v>#DIV/0!</v>
      </c>
      <c r="AY124" s="61" t="e">
        <f t="shared" si="83"/>
        <v>#DIV/0!</v>
      </c>
      <c r="AZ124" s="61" t="e">
        <f t="shared" si="83"/>
        <v>#DIV/0!</v>
      </c>
      <c r="BA124" s="61" t="e">
        <f t="shared" si="83"/>
        <v>#DIV/0!</v>
      </c>
      <c r="BB124" s="61" t="e">
        <f t="shared" si="83"/>
        <v>#DIV/0!</v>
      </c>
      <c r="BC124" s="61" t="e">
        <f t="shared" si="83"/>
        <v>#DIV/0!</v>
      </c>
      <c r="BD124" s="61" t="e">
        <f t="shared" si="83"/>
        <v>#DIV/0!</v>
      </c>
      <c r="BE124" s="61" t="e">
        <f t="shared" si="83"/>
        <v>#DIV/0!</v>
      </c>
      <c r="BF124" s="61" t="e">
        <f t="shared" si="83"/>
        <v>#DIV/0!</v>
      </c>
      <c r="BG124" s="61" t="e">
        <f t="shared" si="83"/>
        <v>#DIV/0!</v>
      </c>
      <c r="BH124" s="61" t="e">
        <f t="shared" si="83"/>
        <v>#DIV/0!</v>
      </c>
      <c r="BI124" s="61" t="e">
        <f t="shared" si="83"/>
        <v>#DIV/0!</v>
      </c>
      <c r="BJ124" s="61" t="e">
        <f t="shared" si="83"/>
        <v>#DIV/0!</v>
      </c>
      <c r="BK124" s="61" t="e">
        <f t="shared" si="83"/>
        <v>#DIV/0!</v>
      </c>
      <c r="BL124" s="61" t="e">
        <f t="shared" si="83"/>
        <v>#DIV/0!</v>
      </c>
      <c r="BM124" s="61" t="e">
        <f t="shared" si="83"/>
        <v>#DIV/0!</v>
      </c>
      <c r="BN124" s="61" t="e">
        <f aca="true" t="shared" si="84" ref="BN124:CS124">IF(AND(BN26&gt;BN$97,BN26&lt;BN$98),LOG10(BN26),"")</f>
        <v>#DIV/0!</v>
      </c>
      <c r="BO124" s="61" t="e">
        <f t="shared" si="84"/>
        <v>#DIV/0!</v>
      </c>
      <c r="BP124" s="61" t="e">
        <f t="shared" si="84"/>
        <v>#DIV/0!</v>
      </c>
      <c r="BQ124" s="61" t="e">
        <f t="shared" si="84"/>
        <v>#DIV/0!</v>
      </c>
      <c r="BR124" s="61" t="e">
        <f t="shared" si="84"/>
        <v>#DIV/0!</v>
      </c>
      <c r="BS124" s="61" t="e">
        <f t="shared" si="84"/>
        <v>#DIV/0!</v>
      </c>
      <c r="BT124" s="61" t="e">
        <f t="shared" si="84"/>
        <v>#DIV/0!</v>
      </c>
      <c r="BU124" s="61" t="e">
        <f t="shared" si="84"/>
        <v>#DIV/0!</v>
      </c>
      <c r="BV124" s="61" t="e">
        <f t="shared" si="84"/>
        <v>#DIV/0!</v>
      </c>
      <c r="BW124" s="61" t="e">
        <f t="shared" si="84"/>
        <v>#DIV/0!</v>
      </c>
      <c r="BX124" s="61" t="e">
        <f t="shared" si="84"/>
        <v>#DIV/0!</v>
      </c>
      <c r="BY124" s="61" t="e">
        <f t="shared" si="84"/>
        <v>#DIV/0!</v>
      </c>
      <c r="BZ124" s="61" t="e">
        <f t="shared" si="84"/>
        <v>#DIV/0!</v>
      </c>
      <c r="CA124" s="61" t="e">
        <f t="shared" si="84"/>
        <v>#DIV/0!</v>
      </c>
      <c r="CB124" s="61" t="e">
        <f t="shared" si="84"/>
        <v>#DIV/0!</v>
      </c>
      <c r="CC124" s="61" t="e">
        <f t="shared" si="84"/>
        <v>#DIV/0!</v>
      </c>
      <c r="CD124" s="61" t="e">
        <f t="shared" si="84"/>
        <v>#DIV/0!</v>
      </c>
      <c r="CE124" s="61" t="e">
        <f t="shared" si="84"/>
        <v>#DIV/0!</v>
      </c>
      <c r="CF124" s="61" t="e">
        <f t="shared" si="84"/>
        <v>#DIV/0!</v>
      </c>
      <c r="CG124" s="61" t="e">
        <f t="shared" si="84"/>
        <v>#DIV/0!</v>
      </c>
      <c r="CH124" s="61" t="e">
        <f t="shared" si="84"/>
        <v>#DIV/0!</v>
      </c>
      <c r="CI124" s="61" t="e">
        <f t="shared" si="84"/>
        <v>#DIV/0!</v>
      </c>
      <c r="CJ124" s="61" t="e">
        <f t="shared" si="84"/>
        <v>#DIV/0!</v>
      </c>
      <c r="CK124" s="61" t="e">
        <f t="shared" si="84"/>
        <v>#DIV/0!</v>
      </c>
      <c r="CL124" s="61" t="e">
        <f t="shared" si="84"/>
        <v>#DIV/0!</v>
      </c>
      <c r="CM124" s="61" t="e">
        <f t="shared" si="84"/>
        <v>#DIV/0!</v>
      </c>
      <c r="CN124" s="61" t="e">
        <f t="shared" si="84"/>
        <v>#DIV/0!</v>
      </c>
      <c r="CO124" s="61" t="e">
        <f t="shared" si="84"/>
        <v>#DIV/0!</v>
      </c>
      <c r="CP124" s="61" t="e">
        <f t="shared" si="84"/>
        <v>#DIV/0!</v>
      </c>
      <c r="CQ124" s="61" t="e">
        <f t="shared" si="84"/>
        <v>#DIV/0!</v>
      </c>
      <c r="CR124" s="61" t="e">
        <f t="shared" si="84"/>
        <v>#DIV/0!</v>
      </c>
      <c r="CS124" s="61" t="e">
        <f t="shared" si="84"/>
        <v>#DIV/0!</v>
      </c>
    </row>
    <row r="125" spans="1:97" ht="12.75">
      <c r="A125" s="154">
        <v>26</v>
      </c>
      <c r="B125" s="61" t="e">
        <f aca="true" t="shared" si="85" ref="B125:AG125">IF(AND(B27&gt;B$97,B27&lt;B$98),LOG10(B27),"")</f>
        <v>#DIV/0!</v>
      </c>
      <c r="C125" s="61" t="e">
        <f t="shared" si="85"/>
        <v>#DIV/0!</v>
      </c>
      <c r="D125" s="61" t="e">
        <f t="shared" si="85"/>
        <v>#DIV/0!</v>
      </c>
      <c r="E125" s="61" t="e">
        <f t="shared" si="85"/>
        <v>#DIV/0!</v>
      </c>
      <c r="F125" s="61" t="e">
        <f t="shared" si="85"/>
        <v>#DIV/0!</v>
      </c>
      <c r="G125" s="61" t="e">
        <f t="shared" si="85"/>
        <v>#DIV/0!</v>
      </c>
      <c r="H125" s="61" t="e">
        <f t="shared" si="85"/>
        <v>#DIV/0!</v>
      </c>
      <c r="I125" s="61" t="e">
        <f t="shared" si="85"/>
        <v>#DIV/0!</v>
      </c>
      <c r="J125" s="61" t="e">
        <f t="shared" si="85"/>
        <v>#DIV/0!</v>
      </c>
      <c r="K125" s="61" t="e">
        <f t="shared" si="85"/>
        <v>#DIV/0!</v>
      </c>
      <c r="L125" s="61" t="e">
        <f t="shared" si="85"/>
        <v>#DIV/0!</v>
      </c>
      <c r="M125" s="61" t="e">
        <f t="shared" si="85"/>
        <v>#DIV/0!</v>
      </c>
      <c r="N125" s="61" t="e">
        <f t="shared" si="85"/>
        <v>#DIV/0!</v>
      </c>
      <c r="O125" s="61" t="e">
        <f t="shared" si="85"/>
        <v>#DIV/0!</v>
      </c>
      <c r="P125" s="61" t="e">
        <f t="shared" si="85"/>
        <v>#DIV/0!</v>
      </c>
      <c r="Q125" s="61" t="e">
        <f t="shared" si="85"/>
        <v>#DIV/0!</v>
      </c>
      <c r="R125" s="61" t="e">
        <f t="shared" si="85"/>
        <v>#DIV/0!</v>
      </c>
      <c r="S125" s="61" t="e">
        <f t="shared" si="85"/>
        <v>#DIV/0!</v>
      </c>
      <c r="T125" s="61" t="e">
        <f t="shared" si="85"/>
        <v>#DIV/0!</v>
      </c>
      <c r="U125" s="61" t="e">
        <f t="shared" si="85"/>
        <v>#DIV/0!</v>
      </c>
      <c r="V125" s="61" t="e">
        <f t="shared" si="85"/>
        <v>#DIV/0!</v>
      </c>
      <c r="W125" s="61" t="e">
        <f t="shared" si="85"/>
        <v>#DIV/0!</v>
      </c>
      <c r="X125" s="61" t="e">
        <f t="shared" si="85"/>
        <v>#DIV/0!</v>
      </c>
      <c r="Y125" s="61" t="e">
        <f t="shared" si="85"/>
        <v>#DIV/0!</v>
      </c>
      <c r="Z125" s="61" t="e">
        <f t="shared" si="85"/>
        <v>#DIV/0!</v>
      </c>
      <c r="AA125" s="61" t="e">
        <f t="shared" si="85"/>
        <v>#DIV/0!</v>
      </c>
      <c r="AB125" s="61" t="e">
        <f t="shared" si="85"/>
        <v>#DIV/0!</v>
      </c>
      <c r="AC125" s="61" t="e">
        <f t="shared" si="85"/>
        <v>#DIV/0!</v>
      </c>
      <c r="AD125" s="61" t="e">
        <f t="shared" si="85"/>
        <v>#DIV/0!</v>
      </c>
      <c r="AE125" s="61" t="e">
        <f t="shared" si="85"/>
        <v>#DIV/0!</v>
      </c>
      <c r="AF125" s="61" t="e">
        <f t="shared" si="85"/>
        <v>#DIV/0!</v>
      </c>
      <c r="AG125" s="61" t="e">
        <f t="shared" si="85"/>
        <v>#DIV/0!</v>
      </c>
      <c r="AH125" s="61" t="e">
        <f aca="true" t="shared" si="86" ref="AH125:BM125">IF(AND(AH27&gt;AH$97,AH27&lt;AH$98),LOG10(AH27),"")</f>
        <v>#DIV/0!</v>
      </c>
      <c r="AI125" s="61" t="e">
        <f t="shared" si="86"/>
        <v>#DIV/0!</v>
      </c>
      <c r="AJ125" s="61" t="e">
        <f t="shared" si="86"/>
        <v>#DIV/0!</v>
      </c>
      <c r="AK125" s="61" t="e">
        <f t="shared" si="86"/>
        <v>#DIV/0!</v>
      </c>
      <c r="AL125" s="61" t="e">
        <f t="shared" si="86"/>
        <v>#DIV/0!</v>
      </c>
      <c r="AM125" s="61" t="e">
        <f t="shared" si="86"/>
        <v>#DIV/0!</v>
      </c>
      <c r="AN125" s="61" t="e">
        <f t="shared" si="86"/>
        <v>#DIV/0!</v>
      </c>
      <c r="AO125" s="61" t="e">
        <f t="shared" si="86"/>
        <v>#DIV/0!</v>
      </c>
      <c r="AP125" s="61" t="e">
        <f t="shared" si="86"/>
        <v>#DIV/0!</v>
      </c>
      <c r="AQ125" s="61" t="e">
        <f t="shared" si="86"/>
        <v>#DIV/0!</v>
      </c>
      <c r="AR125" s="61" t="e">
        <f t="shared" si="86"/>
        <v>#DIV/0!</v>
      </c>
      <c r="AS125" s="61" t="e">
        <f t="shared" si="86"/>
        <v>#DIV/0!</v>
      </c>
      <c r="AT125" s="61" t="e">
        <f t="shared" si="86"/>
        <v>#DIV/0!</v>
      </c>
      <c r="AU125" s="61" t="e">
        <f t="shared" si="86"/>
        <v>#DIV/0!</v>
      </c>
      <c r="AV125" s="61" t="e">
        <f t="shared" si="86"/>
        <v>#DIV/0!</v>
      </c>
      <c r="AW125" s="61" t="e">
        <f t="shared" si="86"/>
        <v>#DIV/0!</v>
      </c>
      <c r="AX125" s="61" t="e">
        <f t="shared" si="86"/>
        <v>#DIV/0!</v>
      </c>
      <c r="AY125" s="61" t="e">
        <f t="shared" si="86"/>
        <v>#DIV/0!</v>
      </c>
      <c r="AZ125" s="61" t="e">
        <f t="shared" si="86"/>
        <v>#DIV/0!</v>
      </c>
      <c r="BA125" s="61" t="e">
        <f t="shared" si="86"/>
        <v>#DIV/0!</v>
      </c>
      <c r="BB125" s="61" t="e">
        <f t="shared" si="86"/>
        <v>#DIV/0!</v>
      </c>
      <c r="BC125" s="61" t="e">
        <f t="shared" si="86"/>
        <v>#DIV/0!</v>
      </c>
      <c r="BD125" s="61" t="e">
        <f t="shared" si="86"/>
        <v>#DIV/0!</v>
      </c>
      <c r="BE125" s="61" t="e">
        <f t="shared" si="86"/>
        <v>#DIV/0!</v>
      </c>
      <c r="BF125" s="61" t="e">
        <f t="shared" si="86"/>
        <v>#DIV/0!</v>
      </c>
      <c r="BG125" s="61" t="e">
        <f t="shared" si="86"/>
        <v>#DIV/0!</v>
      </c>
      <c r="BH125" s="61" t="e">
        <f t="shared" si="86"/>
        <v>#DIV/0!</v>
      </c>
      <c r="BI125" s="61" t="e">
        <f t="shared" si="86"/>
        <v>#DIV/0!</v>
      </c>
      <c r="BJ125" s="61" t="e">
        <f t="shared" si="86"/>
        <v>#DIV/0!</v>
      </c>
      <c r="BK125" s="61" t="e">
        <f t="shared" si="86"/>
        <v>#DIV/0!</v>
      </c>
      <c r="BL125" s="61" t="e">
        <f t="shared" si="86"/>
        <v>#DIV/0!</v>
      </c>
      <c r="BM125" s="61" t="e">
        <f t="shared" si="86"/>
        <v>#DIV/0!</v>
      </c>
      <c r="BN125" s="61" t="e">
        <f aca="true" t="shared" si="87" ref="BN125:CS125">IF(AND(BN27&gt;BN$97,BN27&lt;BN$98),LOG10(BN27),"")</f>
        <v>#DIV/0!</v>
      </c>
      <c r="BO125" s="61" t="e">
        <f t="shared" si="87"/>
        <v>#DIV/0!</v>
      </c>
      <c r="BP125" s="61" t="e">
        <f t="shared" si="87"/>
        <v>#DIV/0!</v>
      </c>
      <c r="BQ125" s="61" t="e">
        <f t="shared" si="87"/>
        <v>#DIV/0!</v>
      </c>
      <c r="BR125" s="61" t="e">
        <f t="shared" si="87"/>
        <v>#DIV/0!</v>
      </c>
      <c r="BS125" s="61" t="e">
        <f t="shared" si="87"/>
        <v>#DIV/0!</v>
      </c>
      <c r="BT125" s="61" t="e">
        <f t="shared" si="87"/>
        <v>#DIV/0!</v>
      </c>
      <c r="BU125" s="61" t="e">
        <f t="shared" si="87"/>
        <v>#DIV/0!</v>
      </c>
      <c r="BV125" s="61" t="e">
        <f t="shared" si="87"/>
        <v>#DIV/0!</v>
      </c>
      <c r="BW125" s="61" t="e">
        <f t="shared" si="87"/>
        <v>#DIV/0!</v>
      </c>
      <c r="BX125" s="61" t="e">
        <f t="shared" si="87"/>
        <v>#DIV/0!</v>
      </c>
      <c r="BY125" s="61" t="e">
        <f t="shared" si="87"/>
        <v>#DIV/0!</v>
      </c>
      <c r="BZ125" s="61" t="e">
        <f t="shared" si="87"/>
        <v>#DIV/0!</v>
      </c>
      <c r="CA125" s="61" t="e">
        <f t="shared" si="87"/>
        <v>#DIV/0!</v>
      </c>
      <c r="CB125" s="61" t="e">
        <f t="shared" si="87"/>
        <v>#DIV/0!</v>
      </c>
      <c r="CC125" s="61" t="e">
        <f t="shared" si="87"/>
        <v>#DIV/0!</v>
      </c>
      <c r="CD125" s="61" t="e">
        <f t="shared" si="87"/>
        <v>#DIV/0!</v>
      </c>
      <c r="CE125" s="61" t="e">
        <f t="shared" si="87"/>
        <v>#DIV/0!</v>
      </c>
      <c r="CF125" s="61" t="e">
        <f t="shared" si="87"/>
        <v>#DIV/0!</v>
      </c>
      <c r="CG125" s="61" t="e">
        <f t="shared" si="87"/>
        <v>#DIV/0!</v>
      </c>
      <c r="CH125" s="61" t="e">
        <f t="shared" si="87"/>
        <v>#DIV/0!</v>
      </c>
      <c r="CI125" s="61" t="e">
        <f t="shared" si="87"/>
        <v>#DIV/0!</v>
      </c>
      <c r="CJ125" s="61" t="e">
        <f t="shared" si="87"/>
        <v>#DIV/0!</v>
      </c>
      <c r="CK125" s="61" t="e">
        <f t="shared" si="87"/>
        <v>#DIV/0!</v>
      </c>
      <c r="CL125" s="61" t="e">
        <f t="shared" si="87"/>
        <v>#DIV/0!</v>
      </c>
      <c r="CM125" s="61" t="e">
        <f t="shared" si="87"/>
        <v>#DIV/0!</v>
      </c>
      <c r="CN125" s="61" t="e">
        <f t="shared" si="87"/>
        <v>#DIV/0!</v>
      </c>
      <c r="CO125" s="61" t="e">
        <f t="shared" si="87"/>
        <v>#DIV/0!</v>
      </c>
      <c r="CP125" s="61" t="e">
        <f t="shared" si="87"/>
        <v>#DIV/0!</v>
      </c>
      <c r="CQ125" s="61" t="e">
        <f t="shared" si="87"/>
        <v>#DIV/0!</v>
      </c>
      <c r="CR125" s="61" t="e">
        <f t="shared" si="87"/>
        <v>#DIV/0!</v>
      </c>
      <c r="CS125" s="61" t="e">
        <f t="shared" si="87"/>
        <v>#DIV/0!</v>
      </c>
    </row>
    <row r="126" spans="1:97" ht="12.75">
      <c r="A126" s="154">
        <v>27</v>
      </c>
      <c r="B126" s="61" t="e">
        <f aca="true" t="shared" si="88" ref="B126:AG126">IF(AND(B28&gt;B$97,B28&lt;B$98),LOG10(B28),"")</f>
        <v>#DIV/0!</v>
      </c>
      <c r="C126" s="61" t="e">
        <f t="shared" si="88"/>
        <v>#DIV/0!</v>
      </c>
      <c r="D126" s="61" t="e">
        <f t="shared" si="88"/>
        <v>#DIV/0!</v>
      </c>
      <c r="E126" s="61" t="e">
        <f t="shared" si="88"/>
        <v>#DIV/0!</v>
      </c>
      <c r="F126" s="61" t="e">
        <f t="shared" si="88"/>
        <v>#DIV/0!</v>
      </c>
      <c r="G126" s="61" t="e">
        <f t="shared" si="88"/>
        <v>#DIV/0!</v>
      </c>
      <c r="H126" s="61" t="e">
        <f t="shared" si="88"/>
        <v>#DIV/0!</v>
      </c>
      <c r="I126" s="61" t="e">
        <f t="shared" si="88"/>
        <v>#DIV/0!</v>
      </c>
      <c r="J126" s="61" t="e">
        <f t="shared" si="88"/>
        <v>#DIV/0!</v>
      </c>
      <c r="K126" s="61" t="e">
        <f t="shared" si="88"/>
        <v>#DIV/0!</v>
      </c>
      <c r="L126" s="61" t="e">
        <f t="shared" si="88"/>
        <v>#DIV/0!</v>
      </c>
      <c r="M126" s="61" t="e">
        <f t="shared" si="88"/>
        <v>#DIV/0!</v>
      </c>
      <c r="N126" s="61" t="e">
        <f t="shared" si="88"/>
        <v>#DIV/0!</v>
      </c>
      <c r="O126" s="61" t="e">
        <f t="shared" si="88"/>
        <v>#DIV/0!</v>
      </c>
      <c r="P126" s="61" t="e">
        <f t="shared" si="88"/>
        <v>#DIV/0!</v>
      </c>
      <c r="Q126" s="61" t="e">
        <f t="shared" si="88"/>
        <v>#DIV/0!</v>
      </c>
      <c r="R126" s="61" t="e">
        <f t="shared" si="88"/>
        <v>#DIV/0!</v>
      </c>
      <c r="S126" s="61" t="e">
        <f t="shared" si="88"/>
        <v>#DIV/0!</v>
      </c>
      <c r="T126" s="61" t="e">
        <f t="shared" si="88"/>
        <v>#DIV/0!</v>
      </c>
      <c r="U126" s="61" t="e">
        <f t="shared" si="88"/>
        <v>#DIV/0!</v>
      </c>
      <c r="V126" s="61" t="e">
        <f t="shared" si="88"/>
        <v>#DIV/0!</v>
      </c>
      <c r="W126" s="61" t="e">
        <f t="shared" si="88"/>
        <v>#DIV/0!</v>
      </c>
      <c r="X126" s="61" t="e">
        <f t="shared" si="88"/>
        <v>#DIV/0!</v>
      </c>
      <c r="Y126" s="61" t="e">
        <f t="shared" si="88"/>
        <v>#DIV/0!</v>
      </c>
      <c r="Z126" s="61" t="e">
        <f t="shared" si="88"/>
        <v>#DIV/0!</v>
      </c>
      <c r="AA126" s="61" t="e">
        <f t="shared" si="88"/>
        <v>#DIV/0!</v>
      </c>
      <c r="AB126" s="61" t="e">
        <f t="shared" si="88"/>
        <v>#DIV/0!</v>
      </c>
      <c r="AC126" s="61" t="e">
        <f t="shared" si="88"/>
        <v>#DIV/0!</v>
      </c>
      <c r="AD126" s="61" t="e">
        <f t="shared" si="88"/>
        <v>#DIV/0!</v>
      </c>
      <c r="AE126" s="61" t="e">
        <f t="shared" si="88"/>
        <v>#DIV/0!</v>
      </c>
      <c r="AF126" s="61" t="e">
        <f t="shared" si="88"/>
        <v>#DIV/0!</v>
      </c>
      <c r="AG126" s="61" t="e">
        <f t="shared" si="88"/>
        <v>#DIV/0!</v>
      </c>
      <c r="AH126" s="61" t="e">
        <f aca="true" t="shared" si="89" ref="AH126:BM126">IF(AND(AH28&gt;AH$97,AH28&lt;AH$98),LOG10(AH28),"")</f>
        <v>#DIV/0!</v>
      </c>
      <c r="AI126" s="61" t="e">
        <f t="shared" si="89"/>
        <v>#DIV/0!</v>
      </c>
      <c r="AJ126" s="61" t="e">
        <f t="shared" si="89"/>
        <v>#DIV/0!</v>
      </c>
      <c r="AK126" s="61" t="e">
        <f t="shared" si="89"/>
        <v>#DIV/0!</v>
      </c>
      <c r="AL126" s="61" t="e">
        <f t="shared" si="89"/>
        <v>#DIV/0!</v>
      </c>
      <c r="AM126" s="61" t="e">
        <f t="shared" si="89"/>
        <v>#DIV/0!</v>
      </c>
      <c r="AN126" s="61" t="e">
        <f t="shared" si="89"/>
        <v>#DIV/0!</v>
      </c>
      <c r="AO126" s="61" t="e">
        <f t="shared" si="89"/>
        <v>#DIV/0!</v>
      </c>
      <c r="AP126" s="61" t="e">
        <f t="shared" si="89"/>
        <v>#DIV/0!</v>
      </c>
      <c r="AQ126" s="61" t="e">
        <f t="shared" si="89"/>
        <v>#DIV/0!</v>
      </c>
      <c r="AR126" s="61" t="e">
        <f t="shared" si="89"/>
        <v>#DIV/0!</v>
      </c>
      <c r="AS126" s="61" t="e">
        <f t="shared" si="89"/>
        <v>#DIV/0!</v>
      </c>
      <c r="AT126" s="61" t="e">
        <f t="shared" si="89"/>
        <v>#DIV/0!</v>
      </c>
      <c r="AU126" s="61" t="e">
        <f t="shared" si="89"/>
        <v>#DIV/0!</v>
      </c>
      <c r="AV126" s="61" t="e">
        <f t="shared" si="89"/>
        <v>#DIV/0!</v>
      </c>
      <c r="AW126" s="61" t="e">
        <f t="shared" si="89"/>
        <v>#DIV/0!</v>
      </c>
      <c r="AX126" s="61" t="e">
        <f t="shared" si="89"/>
        <v>#DIV/0!</v>
      </c>
      <c r="AY126" s="61" t="e">
        <f t="shared" si="89"/>
        <v>#DIV/0!</v>
      </c>
      <c r="AZ126" s="61" t="e">
        <f t="shared" si="89"/>
        <v>#DIV/0!</v>
      </c>
      <c r="BA126" s="61" t="e">
        <f t="shared" si="89"/>
        <v>#DIV/0!</v>
      </c>
      <c r="BB126" s="61" t="e">
        <f t="shared" si="89"/>
        <v>#DIV/0!</v>
      </c>
      <c r="BC126" s="61" t="e">
        <f t="shared" si="89"/>
        <v>#DIV/0!</v>
      </c>
      <c r="BD126" s="61" t="e">
        <f t="shared" si="89"/>
        <v>#DIV/0!</v>
      </c>
      <c r="BE126" s="61" t="e">
        <f t="shared" si="89"/>
        <v>#DIV/0!</v>
      </c>
      <c r="BF126" s="61" t="e">
        <f t="shared" si="89"/>
        <v>#DIV/0!</v>
      </c>
      <c r="BG126" s="61" t="e">
        <f t="shared" si="89"/>
        <v>#DIV/0!</v>
      </c>
      <c r="BH126" s="61" t="e">
        <f t="shared" si="89"/>
        <v>#DIV/0!</v>
      </c>
      <c r="BI126" s="61" t="e">
        <f t="shared" si="89"/>
        <v>#DIV/0!</v>
      </c>
      <c r="BJ126" s="61" t="e">
        <f t="shared" si="89"/>
        <v>#DIV/0!</v>
      </c>
      <c r="BK126" s="61" t="e">
        <f t="shared" si="89"/>
        <v>#DIV/0!</v>
      </c>
      <c r="BL126" s="61" t="e">
        <f t="shared" si="89"/>
        <v>#DIV/0!</v>
      </c>
      <c r="BM126" s="61" t="e">
        <f t="shared" si="89"/>
        <v>#DIV/0!</v>
      </c>
      <c r="BN126" s="61" t="e">
        <f aca="true" t="shared" si="90" ref="BN126:CS126">IF(AND(BN28&gt;BN$97,BN28&lt;BN$98),LOG10(BN28),"")</f>
        <v>#DIV/0!</v>
      </c>
      <c r="BO126" s="61" t="e">
        <f t="shared" si="90"/>
        <v>#DIV/0!</v>
      </c>
      <c r="BP126" s="61" t="e">
        <f t="shared" si="90"/>
        <v>#DIV/0!</v>
      </c>
      <c r="BQ126" s="61" t="e">
        <f t="shared" si="90"/>
        <v>#DIV/0!</v>
      </c>
      <c r="BR126" s="61" t="e">
        <f t="shared" si="90"/>
        <v>#DIV/0!</v>
      </c>
      <c r="BS126" s="61" t="e">
        <f t="shared" si="90"/>
        <v>#DIV/0!</v>
      </c>
      <c r="BT126" s="61" t="e">
        <f t="shared" si="90"/>
        <v>#DIV/0!</v>
      </c>
      <c r="BU126" s="61" t="e">
        <f t="shared" si="90"/>
        <v>#DIV/0!</v>
      </c>
      <c r="BV126" s="61" t="e">
        <f t="shared" si="90"/>
        <v>#DIV/0!</v>
      </c>
      <c r="BW126" s="61" t="e">
        <f t="shared" si="90"/>
        <v>#DIV/0!</v>
      </c>
      <c r="BX126" s="61" t="e">
        <f t="shared" si="90"/>
        <v>#DIV/0!</v>
      </c>
      <c r="BY126" s="61" t="e">
        <f t="shared" si="90"/>
        <v>#DIV/0!</v>
      </c>
      <c r="BZ126" s="61" t="e">
        <f t="shared" si="90"/>
        <v>#DIV/0!</v>
      </c>
      <c r="CA126" s="61" t="e">
        <f t="shared" si="90"/>
        <v>#DIV/0!</v>
      </c>
      <c r="CB126" s="61" t="e">
        <f t="shared" si="90"/>
        <v>#DIV/0!</v>
      </c>
      <c r="CC126" s="61" t="e">
        <f t="shared" si="90"/>
        <v>#DIV/0!</v>
      </c>
      <c r="CD126" s="61" t="e">
        <f t="shared" si="90"/>
        <v>#DIV/0!</v>
      </c>
      <c r="CE126" s="61" t="e">
        <f t="shared" si="90"/>
        <v>#DIV/0!</v>
      </c>
      <c r="CF126" s="61" t="e">
        <f t="shared" si="90"/>
        <v>#DIV/0!</v>
      </c>
      <c r="CG126" s="61" t="e">
        <f t="shared" si="90"/>
        <v>#DIV/0!</v>
      </c>
      <c r="CH126" s="61" t="e">
        <f t="shared" si="90"/>
        <v>#DIV/0!</v>
      </c>
      <c r="CI126" s="61" t="e">
        <f t="shared" si="90"/>
        <v>#DIV/0!</v>
      </c>
      <c r="CJ126" s="61" t="e">
        <f t="shared" si="90"/>
        <v>#DIV/0!</v>
      </c>
      <c r="CK126" s="61" t="e">
        <f t="shared" si="90"/>
        <v>#DIV/0!</v>
      </c>
      <c r="CL126" s="61" t="e">
        <f t="shared" si="90"/>
        <v>#DIV/0!</v>
      </c>
      <c r="CM126" s="61" t="e">
        <f t="shared" si="90"/>
        <v>#DIV/0!</v>
      </c>
      <c r="CN126" s="61" t="e">
        <f t="shared" si="90"/>
        <v>#DIV/0!</v>
      </c>
      <c r="CO126" s="61" t="e">
        <f t="shared" si="90"/>
        <v>#DIV/0!</v>
      </c>
      <c r="CP126" s="61" t="e">
        <f t="shared" si="90"/>
        <v>#DIV/0!</v>
      </c>
      <c r="CQ126" s="61" t="e">
        <f t="shared" si="90"/>
        <v>#DIV/0!</v>
      </c>
      <c r="CR126" s="61" t="e">
        <f t="shared" si="90"/>
        <v>#DIV/0!</v>
      </c>
      <c r="CS126" s="61" t="e">
        <f t="shared" si="90"/>
        <v>#DIV/0!</v>
      </c>
    </row>
    <row r="127" spans="1:97" ht="12.75">
      <c r="A127" s="154">
        <v>28</v>
      </c>
      <c r="B127" s="61" t="e">
        <f aca="true" t="shared" si="91" ref="B127:AG127">IF(AND(B29&gt;B$97,B29&lt;B$98),LOG10(B29),"")</f>
        <v>#DIV/0!</v>
      </c>
      <c r="C127" s="61" t="e">
        <f t="shared" si="91"/>
        <v>#DIV/0!</v>
      </c>
      <c r="D127" s="61" t="e">
        <f t="shared" si="91"/>
        <v>#DIV/0!</v>
      </c>
      <c r="E127" s="61" t="e">
        <f t="shared" si="91"/>
        <v>#DIV/0!</v>
      </c>
      <c r="F127" s="61" t="e">
        <f t="shared" si="91"/>
        <v>#DIV/0!</v>
      </c>
      <c r="G127" s="61" t="e">
        <f t="shared" si="91"/>
        <v>#DIV/0!</v>
      </c>
      <c r="H127" s="61" t="e">
        <f t="shared" si="91"/>
        <v>#DIV/0!</v>
      </c>
      <c r="I127" s="61" t="e">
        <f t="shared" si="91"/>
        <v>#DIV/0!</v>
      </c>
      <c r="J127" s="61" t="e">
        <f t="shared" si="91"/>
        <v>#DIV/0!</v>
      </c>
      <c r="K127" s="61" t="e">
        <f t="shared" si="91"/>
        <v>#DIV/0!</v>
      </c>
      <c r="L127" s="61" t="e">
        <f t="shared" si="91"/>
        <v>#DIV/0!</v>
      </c>
      <c r="M127" s="61" t="e">
        <f t="shared" si="91"/>
        <v>#DIV/0!</v>
      </c>
      <c r="N127" s="61" t="e">
        <f t="shared" si="91"/>
        <v>#DIV/0!</v>
      </c>
      <c r="O127" s="61" t="e">
        <f t="shared" si="91"/>
        <v>#DIV/0!</v>
      </c>
      <c r="P127" s="61" t="e">
        <f t="shared" si="91"/>
        <v>#DIV/0!</v>
      </c>
      <c r="Q127" s="61" t="e">
        <f t="shared" si="91"/>
        <v>#DIV/0!</v>
      </c>
      <c r="R127" s="61" t="e">
        <f t="shared" si="91"/>
        <v>#DIV/0!</v>
      </c>
      <c r="S127" s="61" t="e">
        <f t="shared" si="91"/>
        <v>#DIV/0!</v>
      </c>
      <c r="T127" s="61" t="e">
        <f t="shared" si="91"/>
        <v>#DIV/0!</v>
      </c>
      <c r="U127" s="61" t="e">
        <f t="shared" si="91"/>
        <v>#DIV/0!</v>
      </c>
      <c r="V127" s="61" t="e">
        <f t="shared" si="91"/>
        <v>#DIV/0!</v>
      </c>
      <c r="W127" s="61" t="e">
        <f t="shared" si="91"/>
        <v>#DIV/0!</v>
      </c>
      <c r="X127" s="61" t="e">
        <f t="shared" si="91"/>
        <v>#DIV/0!</v>
      </c>
      <c r="Y127" s="61" t="e">
        <f t="shared" si="91"/>
        <v>#DIV/0!</v>
      </c>
      <c r="Z127" s="61" t="e">
        <f t="shared" si="91"/>
        <v>#DIV/0!</v>
      </c>
      <c r="AA127" s="61" t="e">
        <f t="shared" si="91"/>
        <v>#DIV/0!</v>
      </c>
      <c r="AB127" s="61" t="e">
        <f t="shared" si="91"/>
        <v>#DIV/0!</v>
      </c>
      <c r="AC127" s="61" t="e">
        <f t="shared" si="91"/>
        <v>#DIV/0!</v>
      </c>
      <c r="AD127" s="61" t="e">
        <f t="shared" si="91"/>
        <v>#DIV/0!</v>
      </c>
      <c r="AE127" s="61" t="e">
        <f t="shared" si="91"/>
        <v>#DIV/0!</v>
      </c>
      <c r="AF127" s="61" t="e">
        <f t="shared" si="91"/>
        <v>#DIV/0!</v>
      </c>
      <c r="AG127" s="61" t="e">
        <f t="shared" si="91"/>
        <v>#DIV/0!</v>
      </c>
      <c r="AH127" s="61" t="e">
        <f aca="true" t="shared" si="92" ref="AH127:BM127">IF(AND(AH29&gt;AH$97,AH29&lt;AH$98),LOG10(AH29),"")</f>
        <v>#DIV/0!</v>
      </c>
      <c r="AI127" s="61" t="e">
        <f t="shared" si="92"/>
        <v>#DIV/0!</v>
      </c>
      <c r="AJ127" s="61" t="e">
        <f t="shared" si="92"/>
        <v>#DIV/0!</v>
      </c>
      <c r="AK127" s="61" t="e">
        <f t="shared" si="92"/>
        <v>#DIV/0!</v>
      </c>
      <c r="AL127" s="61" t="e">
        <f t="shared" si="92"/>
        <v>#DIV/0!</v>
      </c>
      <c r="AM127" s="61" t="e">
        <f t="shared" si="92"/>
        <v>#DIV/0!</v>
      </c>
      <c r="AN127" s="61" t="e">
        <f t="shared" si="92"/>
        <v>#DIV/0!</v>
      </c>
      <c r="AO127" s="61" t="e">
        <f t="shared" si="92"/>
        <v>#DIV/0!</v>
      </c>
      <c r="AP127" s="61" t="e">
        <f t="shared" si="92"/>
        <v>#DIV/0!</v>
      </c>
      <c r="AQ127" s="61" t="e">
        <f t="shared" si="92"/>
        <v>#DIV/0!</v>
      </c>
      <c r="AR127" s="61" t="e">
        <f t="shared" si="92"/>
        <v>#DIV/0!</v>
      </c>
      <c r="AS127" s="61" t="e">
        <f t="shared" si="92"/>
        <v>#DIV/0!</v>
      </c>
      <c r="AT127" s="61" t="e">
        <f t="shared" si="92"/>
        <v>#DIV/0!</v>
      </c>
      <c r="AU127" s="61" t="e">
        <f t="shared" si="92"/>
        <v>#DIV/0!</v>
      </c>
      <c r="AV127" s="61" t="e">
        <f t="shared" si="92"/>
        <v>#DIV/0!</v>
      </c>
      <c r="AW127" s="61" t="e">
        <f t="shared" si="92"/>
        <v>#DIV/0!</v>
      </c>
      <c r="AX127" s="61" t="e">
        <f t="shared" si="92"/>
        <v>#DIV/0!</v>
      </c>
      <c r="AY127" s="61" t="e">
        <f t="shared" si="92"/>
        <v>#DIV/0!</v>
      </c>
      <c r="AZ127" s="61" t="e">
        <f t="shared" si="92"/>
        <v>#DIV/0!</v>
      </c>
      <c r="BA127" s="61" t="e">
        <f t="shared" si="92"/>
        <v>#DIV/0!</v>
      </c>
      <c r="BB127" s="61" t="e">
        <f t="shared" si="92"/>
        <v>#DIV/0!</v>
      </c>
      <c r="BC127" s="61" t="e">
        <f t="shared" si="92"/>
        <v>#DIV/0!</v>
      </c>
      <c r="BD127" s="61" t="e">
        <f t="shared" si="92"/>
        <v>#DIV/0!</v>
      </c>
      <c r="BE127" s="61" t="e">
        <f t="shared" si="92"/>
        <v>#DIV/0!</v>
      </c>
      <c r="BF127" s="61" t="e">
        <f t="shared" si="92"/>
        <v>#DIV/0!</v>
      </c>
      <c r="BG127" s="61" t="e">
        <f t="shared" si="92"/>
        <v>#DIV/0!</v>
      </c>
      <c r="BH127" s="61" t="e">
        <f t="shared" si="92"/>
        <v>#DIV/0!</v>
      </c>
      <c r="BI127" s="61" t="e">
        <f t="shared" si="92"/>
        <v>#DIV/0!</v>
      </c>
      <c r="BJ127" s="61" t="e">
        <f t="shared" si="92"/>
        <v>#DIV/0!</v>
      </c>
      <c r="BK127" s="61" t="e">
        <f t="shared" si="92"/>
        <v>#DIV/0!</v>
      </c>
      <c r="BL127" s="61" t="e">
        <f t="shared" si="92"/>
        <v>#DIV/0!</v>
      </c>
      <c r="BM127" s="61" t="e">
        <f t="shared" si="92"/>
        <v>#DIV/0!</v>
      </c>
      <c r="BN127" s="61" t="e">
        <f aca="true" t="shared" si="93" ref="BN127:CS127">IF(AND(BN29&gt;BN$97,BN29&lt;BN$98),LOG10(BN29),"")</f>
        <v>#DIV/0!</v>
      </c>
      <c r="BO127" s="61" t="e">
        <f t="shared" si="93"/>
        <v>#DIV/0!</v>
      </c>
      <c r="BP127" s="61" t="e">
        <f t="shared" si="93"/>
        <v>#DIV/0!</v>
      </c>
      <c r="BQ127" s="61" t="e">
        <f t="shared" si="93"/>
        <v>#DIV/0!</v>
      </c>
      <c r="BR127" s="61" t="e">
        <f t="shared" si="93"/>
        <v>#DIV/0!</v>
      </c>
      <c r="BS127" s="61" t="e">
        <f t="shared" si="93"/>
        <v>#DIV/0!</v>
      </c>
      <c r="BT127" s="61" t="e">
        <f t="shared" si="93"/>
        <v>#DIV/0!</v>
      </c>
      <c r="BU127" s="61" t="e">
        <f t="shared" si="93"/>
        <v>#DIV/0!</v>
      </c>
      <c r="BV127" s="61" t="e">
        <f t="shared" si="93"/>
        <v>#DIV/0!</v>
      </c>
      <c r="BW127" s="61" t="e">
        <f t="shared" si="93"/>
        <v>#DIV/0!</v>
      </c>
      <c r="BX127" s="61" t="e">
        <f t="shared" si="93"/>
        <v>#DIV/0!</v>
      </c>
      <c r="BY127" s="61" t="e">
        <f t="shared" si="93"/>
        <v>#DIV/0!</v>
      </c>
      <c r="BZ127" s="61" t="e">
        <f t="shared" si="93"/>
        <v>#DIV/0!</v>
      </c>
      <c r="CA127" s="61" t="e">
        <f t="shared" si="93"/>
        <v>#DIV/0!</v>
      </c>
      <c r="CB127" s="61" t="e">
        <f t="shared" si="93"/>
        <v>#DIV/0!</v>
      </c>
      <c r="CC127" s="61" t="e">
        <f t="shared" si="93"/>
        <v>#DIV/0!</v>
      </c>
      <c r="CD127" s="61" t="e">
        <f t="shared" si="93"/>
        <v>#DIV/0!</v>
      </c>
      <c r="CE127" s="61" t="e">
        <f t="shared" si="93"/>
        <v>#DIV/0!</v>
      </c>
      <c r="CF127" s="61" t="e">
        <f t="shared" si="93"/>
        <v>#DIV/0!</v>
      </c>
      <c r="CG127" s="61" t="e">
        <f t="shared" si="93"/>
        <v>#DIV/0!</v>
      </c>
      <c r="CH127" s="61" t="e">
        <f t="shared" si="93"/>
        <v>#DIV/0!</v>
      </c>
      <c r="CI127" s="61" t="e">
        <f t="shared" si="93"/>
        <v>#DIV/0!</v>
      </c>
      <c r="CJ127" s="61" t="e">
        <f t="shared" si="93"/>
        <v>#DIV/0!</v>
      </c>
      <c r="CK127" s="61" t="e">
        <f t="shared" si="93"/>
        <v>#DIV/0!</v>
      </c>
      <c r="CL127" s="61" t="e">
        <f t="shared" si="93"/>
        <v>#DIV/0!</v>
      </c>
      <c r="CM127" s="61" t="e">
        <f t="shared" si="93"/>
        <v>#DIV/0!</v>
      </c>
      <c r="CN127" s="61" t="e">
        <f t="shared" si="93"/>
        <v>#DIV/0!</v>
      </c>
      <c r="CO127" s="61" t="e">
        <f t="shared" si="93"/>
        <v>#DIV/0!</v>
      </c>
      <c r="CP127" s="61" t="e">
        <f t="shared" si="93"/>
        <v>#DIV/0!</v>
      </c>
      <c r="CQ127" s="61" t="e">
        <f t="shared" si="93"/>
        <v>#DIV/0!</v>
      </c>
      <c r="CR127" s="61" t="e">
        <f t="shared" si="93"/>
        <v>#DIV/0!</v>
      </c>
      <c r="CS127" s="61" t="e">
        <f t="shared" si="93"/>
        <v>#DIV/0!</v>
      </c>
    </row>
    <row r="128" spans="1:97" ht="12.75">
      <c r="A128" s="154">
        <v>29</v>
      </c>
      <c r="B128" s="61" t="e">
        <f aca="true" t="shared" si="94" ref="B128:AG128">IF(AND(B30&gt;B$97,B30&lt;B$98),LOG10(B30),"")</f>
        <v>#DIV/0!</v>
      </c>
      <c r="C128" s="61" t="e">
        <f t="shared" si="94"/>
        <v>#DIV/0!</v>
      </c>
      <c r="D128" s="61" t="e">
        <f t="shared" si="94"/>
        <v>#DIV/0!</v>
      </c>
      <c r="E128" s="61" t="e">
        <f t="shared" si="94"/>
        <v>#DIV/0!</v>
      </c>
      <c r="F128" s="61" t="e">
        <f t="shared" si="94"/>
        <v>#DIV/0!</v>
      </c>
      <c r="G128" s="61" t="e">
        <f t="shared" si="94"/>
        <v>#DIV/0!</v>
      </c>
      <c r="H128" s="61" t="e">
        <f t="shared" si="94"/>
        <v>#DIV/0!</v>
      </c>
      <c r="I128" s="61" t="e">
        <f t="shared" si="94"/>
        <v>#DIV/0!</v>
      </c>
      <c r="J128" s="61" t="e">
        <f t="shared" si="94"/>
        <v>#DIV/0!</v>
      </c>
      <c r="K128" s="61" t="e">
        <f t="shared" si="94"/>
        <v>#DIV/0!</v>
      </c>
      <c r="L128" s="61" t="e">
        <f t="shared" si="94"/>
        <v>#DIV/0!</v>
      </c>
      <c r="M128" s="61" t="e">
        <f t="shared" si="94"/>
        <v>#DIV/0!</v>
      </c>
      <c r="N128" s="61" t="e">
        <f t="shared" si="94"/>
        <v>#DIV/0!</v>
      </c>
      <c r="O128" s="61" t="e">
        <f t="shared" si="94"/>
        <v>#DIV/0!</v>
      </c>
      <c r="P128" s="61" t="e">
        <f t="shared" si="94"/>
        <v>#DIV/0!</v>
      </c>
      <c r="Q128" s="61" t="e">
        <f t="shared" si="94"/>
        <v>#DIV/0!</v>
      </c>
      <c r="R128" s="61" t="e">
        <f t="shared" si="94"/>
        <v>#DIV/0!</v>
      </c>
      <c r="S128" s="61" t="e">
        <f t="shared" si="94"/>
        <v>#DIV/0!</v>
      </c>
      <c r="T128" s="61" t="e">
        <f t="shared" si="94"/>
        <v>#DIV/0!</v>
      </c>
      <c r="U128" s="61" t="e">
        <f t="shared" si="94"/>
        <v>#DIV/0!</v>
      </c>
      <c r="V128" s="61" t="e">
        <f t="shared" si="94"/>
        <v>#DIV/0!</v>
      </c>
      <c r="W128" s="61" t="e">
        <f t="shared" si="94"/>
        <v>#DIV/0!</v>
      </c>
      <c r="X128" s="61" t="e">
        <f t="shared" si="94"/>
        <v>#DIV/0!</v>
      </c>
      <c r="Y128" s="61" t="e">
        <f t="shared" si="94"/>
        <v>#DIV/0!</v>
      </c>
      <c r="Z128" s="61" t="e">
        <f t="shared" si="94"/>
        <v>#DIV/0!</v>
      </c>
      <c r="AA128" s="61" t="e">
        <f t="shared" si="94"/>
        <v>#DIV/0!</v>
      </c>
      <c r="AB128" s="61" t="e">
        <f t="shared" si="94"/>
        <v>#DIV/0!</v>
      </c>
      <c r="AC128" s="61" t="e">
        <f t="shared" si="94"/>
        <v>#DIV/0!</v>
      </c>
      <c r="AD128" s="61" t="e">
        <f t="shared" si="94"/>
        <v>#DIV/0!</v>
      </c>
      <c r="AE128" s="61" t="e">
        <f t="shared" si="94"/>
        <v>#DIV/0!</v>
      </c>
      <c r="AF128" s="61" t="e">
        <f t="shared" si="94"/>
        <v>#DIV/0!</v>
      </c>
      <c r="AG128" s="61" t="e">
        <f t="shared" si="94"/>
        <v>#DIV/0!</v>
      </c>
      <c r="AH128" s="61" t="e">
        <f aca="true" t="shared" si="95" ref="AH128:BM128">IF(AND(AH30&gt;AH$97,AH30&lt;AH$98),LOG10(AH30),"")</f>
        <v>#DIV/0!</v>
      </c>
      <c r="AI128" s="61" t="e">
        <f t="shared" si="95"/>
        <v>#DIV/0!</v>
      </c>
      <c r="AJ128" s="61" t="e">
        <f t="shared" si="95"/>
        <v>#DIV/0!</v>
      </c>
      <c r="AK128" s="61" t="e">
        <f t="shared" si="95"/>
        <v>#DIV/0!</v>
      </c>
      <c r="AL128" s="61" t="e">
        <f t="shared" si="95"/>
        <v>#DIV/0!</v>
      </c>
      <c r="AM128" s="61" t="e">
        <f t="shared" si="95"/>
        <v>#DIV/0!</v>
      </c>
      <c r="AN128" s="61" t="e">
        <f t="shared" si="95"/>
        <v>#DIV/0!</v>
      </c>
      <c r="AO128" s="61" t="e">
        <f t="shared" si="95"/>
        <v>#DIV/0!</v>
      </c>
      <c r="AP128" s="61" t="e">
        <f t="shared" si="95"/>
        <v>#DIV/0!</v>
      </c>
      <c r="AQ128" s="61" t="e">
        <f t="shared" si="95"/>
        <v>#DIV/0!</v>
      </c>
      <c r="AR128" s="61" t="e">
        <f t="shared" si="95"/>
        <v>#DIV/0!</v>
      </c>
      <c r="AS128" s="61" t="e">
        <f t="shared" si="95"/>
        <v>#DIV/0!</v>
      </c>
      <c r="AT128" s="61" t="e">
        <f t="shared" si="95"/>
        <v>#DIV/0!</v>
      </c>
      <c r="AU128" s="61" t="e">
        <f t="shared" si="95"/>
        <v>#DIV/0!</v>
      </c>
      <c r="AV128" s="61" t="e">
        <f t="shared" si="95"/>
        <v>#DIV/0!</v>
      </c>
      <c r="AW128" s="61" t="e">
        <f t="shared" si="95"/>
        <v>#DIV/0!</v>
      </c>
      <c r="AX128" s="61" t="e">
        <f t="shared" si="95"/>
        <v>#DIV/0!</v>
      </c>
      <c r="AY128" s="61" t="e">
        <f t="shared" si="95"/>
        <v>#DIV/0!</v>
      </c>
      <c r="AZ128" s="61" t="e">
        <f t="shared" si="95"/>
        <v>#DIV/0!</v>
      </c>
      <c r="BA128" s="61" t="e">
        <f t="shared" si="95"/>
        <v>#DIV/0!</v>
      </c>
      <c r="BB128" s="61" t="e">
        <f t="shared" si="95"/>
        <v>#DIV/0!</v>
      </c>
      <c r="BC128" s="61" t="e">
        <f t="shared" si="95"/>
        <v>#DIV/0!</v>
      </c>
      <c r="BD128" s="61" t="e">
        <f t="shared" si="95"/>
        <v>#DIV/0!</v>
      </c>
      <c r="BE128" s="61" t="e">
        <f t="shared" si="95"/>
        <v>#DIV/0!</v>
      </c>
      <c r="BF128" s="61" t="e">
        <f t="shared" si="95"/>
        <v>#DIV/0!</v>
      </c>
      <c r="BG128" s="61" t="e">
        <f t="shared" si="95"/>
        <v>#DIV/0!</v>
      </c>
      <c r="BH128" s="61" t="e">
        <f t="shared" si="95"/>
        <v>#DIV/0!</v>
      </c>
      <c r="BI128" s="61" t="e">
        <f t="shared" si="95"/>
        <v>#DIV/0!</v>
      </c>
      <c r="BJ128" s="61" t="e">
        <f t="shared" si="95"/>
        <v>#DIV/0!</v>
      </c>
      <c r="BK128" s="61" t="e">
        <f t="shared" si="95"/>
        <v>#DIV/0!</v>
      </c>
      <c r="BL128" s="61" t="e">
        <f t="shared" si="95"/>
        <v>#DIV/0!</v>
      </c>
      <c r="BM128" s="61" t="e">
        <f t="shared" si="95"/>
        <v>#DIV/0!</v>
      </c>
      <c r="BN128" s="61" t="e">
        <f aca="true" t="shared" si="96" ref="BN128:CS128">IF(AND(BN30&gt;BN$97,BN30&lt;BN$98),LOG10(BN30),"")</f>
        <v>#DIV/0!</v>
      </c>
      <c r="BO128" s="61" t="e">
        <f t="shared" si="96"/>
        <v>#DIV/0!</v>
      </c>
      <c r="BP128" s="61" t="e">
        <f t="shared" si="96"/>
        <v>#DIV/0!</v>
      </c>
      <c r="BQ128" s="61" t="e">
        <f t="shared" si="96"/>
        <v>#DIV/0!</v>
      </c>
      <c r="BR128" s="61" t="e">
        <f t="shared" si="96"/>
        <v>#DIV/0!</v>
      </c>
      <c r="BS128" s="61" t="e">
        <f t="shared" si="96"/>
        <v>#DIV/0!</v>
      </c>
      <c r="BT128" s="61" t="e">
        <f t="shared" si="96"/>
        <v>#DIV/0!</v>
      </c>
      <c r="BU128" s="61" t="e">
        <f t="shared" si="96"/>
        <v>#DIV/0!</v>
      </c>
      <c r="BV128" s="61" t="e">
        <f t="shared" si="96"/>
        <v>#DIV/0!</v>
      </c>
      <c r="BW128" s="61" t="e">
        <f t="shared" si="96"/>
        <v>#DIV/0!</v>
      </c>
      <c r="BX128" s="61" t="e">
        <f t="shared" si="96"/>
        <v>#DIV/0!</v>
      </c>
      <c r="BY128" s="61" t="e">
        <f t="shared" si="96"/>
        <v>#DIV/0!</v>
      </c>
      <c r="BZ128" s="61" t="e">
        <f t="shared" si="96"/>
        <v>#DIV/0!</v>
      </c>
      <c r="CA128" s="61" t="e">
        <f t="shared" si="96"/>
        <v>#DIV/0!</v>
      </c>
      <c r="CB128" s="61" t="e">
        <f t="shared" si="96"/>
        <v>#DIV/0!</v>
      </c>
      <c r="CC128" s="61" t="e">
        <f t="shared" si="96"/>
        <v>#DIV/0!</v>
      </c>
      <c r="CD128" s="61" t="e">
        <f t="shared" si="96"/>
        <v>#DIV/0!</v>
      </c>
      <c r="CE128" s="61" t="e">
        <f t="shared" si="96"/>
        <v>#DIV/0!</v>
      </c>
      <c r="CF128" s="61" t="e">
        <f t="shared" si="96"/>
        <v>#DIV/0!</v>
      </c>
      <c r="CG128" s="61" t="e">
        <f t="shared" si="96"/>
        <v>#DIV/0!</v>
      </c>
      <c r="CH128" s="61" t="e">
        <f t="shared" si="96"/>
        <v>#DIV/0!</v>
      </c>
      <c r="CI128" s="61" t="e">
        <f t="shared" si="96"/>
        <v>#DIV/0!</v>
      </c>
      <c r="CJ128" s="61" t="e">
        <f t="shared" si="96"/>
        <v>#DIV/0!</v>
      </c>
      <c r="CK128" s="61" t="e">
        <f t="shared" si="96"/>
        <v>#DIV/0!</v>
      </c>
      <c r="CL128" s="61" t="e">
        <f t="shared" si="96"/>
        <v>#DIV/0!</v>
      </c>
      <c r="CM128" s="61" t="e">
        <f t="shared" si="96"/>
        <v>#DIV/0!</v>
      </c>
      <c r="CN128" s="61" t="e">
        <f t="shared" si="96"/>
        <v>#DIV/0!</v>
      </c>
      <c r="CO128" s="61" t="e">
        <f t="shared" si="96"/>
        <v>#DIV/0!</v>
      </c>
      <c r="CP128" s="61" t="e">
        <f t="shared" si="96"/>
        <v>#DIV/0!</v>
      </c>
      <c r="CQ128" s="61" t="e">
        <f t="shared" si="96"/>
        <v>#DIV/0!</v>
      </c>
      <c r="CR128" s="61" t="e">
        <f t="shared" si="96"/>
        <v>#DIV/0!</v>
      </c>
      <c r="CS128" s="61" t="e">
        <f t="shared" si="96"/>
        <v>#DIV/0!</v>
      </c>
    </row>
    <row r="129" spans="1:97" ht="12.75">
      <c r="A129" s="154">
        <v>30</v>
      </c>
      <c r="B129" s="61" t="e">
        <f aca="true" t="shared" si="97" ref="B129:AG129">IF(AND(B31&gt;B$97,B31&lt;B$98),LOG10(B31),"")</f>
        <v>#DIV/0!</v>
      </c>
      <c r="C129" s="61" t="e">
        <f t="shared" si="97"/>
        <v>#DIV/0!</v>
      </c>
      <c r="D129" s="61" t="e">
        <f t="shared" si="97"/>
        <v>#DIV/0!</v>
      </c>
      <c r="E129" s="61" t="e">
        <f t="shared" si="97"/>
        <v>#DIV/0!</v>
      </c>
      <c r="F129" s="61" t="e">
        <f t="shared" si="97"/>
        <v>#DIV/0!</v>
      </c>
      <c r="G129" s="61" t="e">
        <f t="shared" si="97"/>
        <v>#DIV/0!</v>
      </c>
      <c r="H129" s="61" t="e">
        <f t="shared" si="97"/>
        <v>#DIV/0!</v>
      </c>
      <c r="I129" s="61" t="e">
        <f t="shared" si="97"/>
        <v>#DIV/0!</v>
      </c>
      <c r="J129" s="61" t="e">
        <f t="shared" si="97"/>
        <v>#DIV/0!</v>
      </c>
      <c r="K129" s="61" t="e">
        <f t="shared" si="97"/>
        <v>#DIV/0!</v>
      </c>
      <c r="L129" s="61" t="e">
        <f t="shared" si="97"/>
        <v>#DIV/0!</v>
      </c>
      <c r="M129" s="61" t="e">
        <f t="shared" si="97"/>
        <v>#DIV/0!</v>
      </c>
      <c r="N129" s="61" t="e">
        <f t="shared" si="97"/>
        <v>#DIV/0!</v>
      </c>
      <c r="O129" s="61" t="e">
        <f t="shared" si="97"/>
        <v>#DIV/0!</v>
      </c>
      <c r="P129" s="61" t="e">
        <f t="shared" si="97"/>
        <v>#DIV/0!</v>
      </c>
      <c r="Q129" s="61" t="e">
        <f t="shared" si="97"/>
        <v>#DIV/0!</v>
      </c>
      <c r="R129" s="61" t="e">
        <f t="shared" si="97"/>
        <v>#DIV/0!</v>
      </c>
      <c r="S129" s="61" t="e">
        <f t="shared" si="97"/>
        <v>#DIV/0!</v>
      </c>
      <c r="T129" s="61" t="e">
        <f t="shared" si="97"/>
        <v>#DIV/0!</v>
      </c>
      <c r="U129" s="61" t="e">
        <f t="shared" si="97"/>
        <v>#DIV/0!</v>
      </c>
      <c r="V129" s="61" t="e">
        <f t="shared" si="97"/>
        <v>#DIV/0!</v>
      </c>
      <c r="W129" s="61" t="e">
        <f t="shared" si="97"/>
        <v>#DIV/0!</v>
      </c>
      <c r="X129" s="61" t="e">
        <f t="shared" si="97"/>
        <v>#DIV/0!</v>
      </c>
      <c r="Y129" s="61" t="e">
        <f t="shared" si="97"/>
        <v>#DIV/0!</v>
      </c>
      <c r="Z129" s="61" t="e">
        <f t="shared" si="97"/>
        <v>#DIV/0!</v>
      </c>
      <c r="AA129" s="61" t="e">
        <f t="shared" si="97"/>
        <v>#DIV/0!</v>
      </c>
      <c r="AB129" s="61" t="e">
        <f t="shared" si="97"/>
        <v>#DIV/0!</v>
      </c>
      <c r="AC129" s="61" t="e">
        <f t="shared" si="97"/>
        <v>#DIV/0!</v>
      </c>
      <c r="AD129" s="61" t="e">
        <f t="shared" si="97"/>
        <v>#DIV/0!</v>
      </c>
      <c r="AE129" s="61" t="e">
        <f t="shared" si="97"/>
        <v>#DIV/0!</v>
      </c>
      <c r="AF129" s="61" t="e">
        <f t="shared" si="97"/>
        <v>#DIV/0!</v>
      </c>
      <c r="AG129" s="61" t="e">
        <f t="shared" si="97"/>
        <v>#DIV/0!</v>
      </c>
      <c r="AH129" s="61" t="e">
        <f aca="true" t="shared" si="98" ref="AH129:BM129">IF(AND(AH31&gt;AH$97,AH31&lt;AH$98),LOG10(AH31),"")</f>
        <v>#DIV/0!</v>
      </c>
      <c r="AI129" s="61" t="e">
        <f t="shared" si="98"/>
        <v>#DIV/0!</v>
      </c>
      <c r="AJ129" s="61" t="e">
        <f t="shared" si="98"/>
        <v>#DIV/0!</v>
      </c>
      <c r="AK129" s="61" t="e">
        <f t="shared" si="98"/>
        <v>#DIV/0!</v>
      </c>
      <c r="AL129" s="61" t="e">
        <f t="shared" si="98"/>
        <v>#DIV/0!</v>
      </c>
      <c r="AM129" s="61" t="e">
        <f t="shared" si="98"/>
        <v>#DIV/0!</v>
      </c>
      <c r="AN129" s="61" t="e">
        <f t="shared" si="98"/>
        <v>#DIV/0!</v>
      </c>
      <c r="AO129" s="61" t="e">
        <f t="shared" si="98"/>
        <v>#DIV/0!</v>
      </c>
      <c r="AP129" s="61" t="e">
        <f t="shared" si="98"/>
        <v>#DIV/0!</v>
      </c>
      <c r="AQ129" s="61" t="e">
        <f t="shared" si="98"/>
        <v>#DIV/0!</v>
      </c>
      <c r="AR129" s="61" t="e">
        <f t="shared" si="98"/>
        <v>#DIV/0!</v>
      </c>
      <c r="AS129" s="61" t="e">
        <f t="shared" si="98"/>
        <v>#DIV/0!</v>
      </c>
      <c r="AT129" s="61" t="e">
        <f t="shared" si="98"/>
        <v>#DIV/0!</v>
      </c>
      <c r="AU129" s="61" t="e">
        <f t="shared" si="98"/>
        <v>#DIV/0!</v>
      </c>
      <c r="AV129" s="61" t="e">
        <f t="shared" si="98"/>
        <v>#DIV/0!</v>
      </c>
      <c r="AW129" s="61" t="e">
        <f t="shared" si="98"/>
        <v>#DIV/0!</v>
      </c>
      <c r="AX129" s="61" t="e">
        <f t="shared" si="98"/>
        <v>#DIV/0!</v>
      </c>
      <c r="AY129" s="61" t="e">
        <f t="shared" si="98"/>
        <v>#DIV/0!</v>
      </c>
      <c r="AZ129" s="61" t="e">
        <f t="shared" si="98"/>
        <v>#DIV/0!</v>
      </c>
      <c r="BA129" s="61" t="e">
        <f t="shared" si="98"/>
        <v>#DIV/0!</v>
      </c>
      <c r="BB129" s="61" t="e">
        <f t="shared" si="98"/>
        <v>#DIV/0!</v>
      </c>
      <c r="BC129" s="61" t="e">
        <f t="shared" si="98"/>
        <v>#DIV/0!</v>
      </c>
      <c r="BD129" s="61" t="e">
        <f t="shared" si="98"/>
        <v>#DIV/0!</v>
      </c>
      <c r="BE129" s="61" t="e">
        <f t="shared" si="98"/>
        <v>#DIV/0!</v>
      </c>
      <c r="BF129" s="61" t="e">
        <f t="shared" si="98"/>
        <v>#DIV/0!</v>
      </c>
      <c r="BG129" s="61" t="e">
        <f t="shared" si="98"/>
        <v>#DIV/0!</v>
      </c>
      <c r="BH129" s="61" t="e">
        <f t="shared" si="98"/>
        <v>#DIV/0!</v>
      </c>
      <c r="BI129" s="61" t="e">
        <f t="shared" si="98"/>
        <v>#DIV/0!</v>
      </c>
      <c r="BJ129" s="61" t="e">
        <f t="shared" si="98"/>
        <v>#DIV/0!</v>
      </c>
      <c r="BK129" s="61" t="e">
        <f t="shared" si="98"/>
        <v>#DIV/0!</v>
      </c>
      <c r="BL129" s="61" t="e">
        <f t="shared" si="98"/>
        <v>#DIV/0!</v>
      </c>
      <c r="BM129" s="61" t="e">
        <f t="shared" si="98"/>
        <v>#DIV/0!</v>
      </c>
      <c r="BN129" s="61" t="e">
        <f aca="true" t="shared" si="99" ref="BN129:CS129">IF(AND(BN31&gt;BN$97,BN31&lt;BN$98),LOG10(BN31),"")</f>
        <v>#DIV/0!</v>
      </c>
      <c r="BO129" s="61" t="e">
        <f t="shared" si="99"/>
        <v>#DIV/0!</v>
      </c>
      <c r="BP129" s="61" t="e">
        <f t="shared" si="99"/>
        <v>#DIV/0!</v>
      </c>
      <c r="BQ129" s="61" t="e">
        <f t="shared" si="99"/>
        <v>#DIV/0!</v>
      </c>
      <c r="BR129" s="61" t="e">
        <f t="shared" si="99"/>
        <v>#DIV/0!</v>
      </c>
      <c r="BS129" s="61" t="e">
        <f t="shared" si="99"/>
        <v>#DIV/0!</v>
      </c>
      <c r="BT129" s="61" t="e">
        <f t="shared" si="99"/>
        <v>#DIV/0!</v>
      </c>
      <c r="BU129" s="61" t="e">
        <f t="shared" si="99"/>
        <v>#DIV/0!</v>
      </c>
      <c r="BV129" s="61" t="e">
        <f t="shared" si="99"/>
        <v>#DIV/0!</v>
      </c>
      <c r="BW129" s="61" t="e">
        <f t="shared" si="99"/>
        <v>#DIV/0!</v>
      </c>
      <c r="BX129" s="61" t="e">
        <f t="shared" si="99"/>
        <v>#DIV/0!</v>
      </c>
      <c r="BY129" s="61" t="e">
        <f t="shared" si="99"/>
        <v>#DIV/0!</v>
      </c>
      <c r="BZ129" s="61" t="e">
        <f t="shared" si="99"/>
        <v>#DIV/0!</v>
      </c>
      <c r="CA129" s="61" t="e">
        <f t="shared" si="99"/>
        <v>#DIV/0!</v>
      </c>
      <c r="CB129" s="61" t="e">
        <f t="shared" si="99"/>
        <v>#DIV/0!</v>
      </c>
      <c r="CC129" s="61" t="e">
        <f t="shared" si="99"/>
        <v>#DIV/0!</v>
      </c>
      <c r="CD129" s="61" t="e">
        <f t="shared" si="99"/>
        <v>#DIV/0!</v>
      </c>
      <c r="CE129" s="61" t="e">
        <f t="shared" si="99"/>
        <v>#DIV/0!</v>
      </c>
      <c r="CF129" s="61" t="e">
        <f t="shared" si="99"/>
        <v>#DIV/0!</v>
      </c>
      <c r="CG129" s="61" t="e">
        <f t="shared" si="99"/>
        <v>#DIV/0!</v>
      </c>
      <c r="CH129" s="61" t="e">
        <f t="shared" si="99"/>
        <v>#DIV/0!</v>
      </c>
      <c r="CI129" s="61" t="e">
        <f t="shared" si="99"/>
        <v>#DIV/0!</v>
      </c>
      <c r="CJ129" s="61" t="e">
        <f t="shared" si="99"/>
        <v>#DIV/0!</v>
      </c>
      <c r="CK129" s="61" t="e">
        <f t="shared" si="99"/>
        <v>#DIV/0!</v>
      </c>
      <c r="CL129" s="61" t="e">
        <f t="shared" si="99"/>
        <v>#DIV/0!</v>
      </c>
      <c r="CM129" s="61" t="e">
        <f t="shared" si="99"/>
        <v>#DIV/0!</v>
      </c>
      <c r="CN129" s="61" t="e">
        <f t="shared" si="99"/>
        <v>#DIV/0!</v>
      </c>
      <c r="CO129" s="61" t="e">
        <f t="shared" si="99"/>
        <v>#DIV/0!</v>
      </c>
      <c r="CP129" s="61" t="e">
        <f t="shared" si="99"/>
        <v>#DIV/0!</v>
      </c>
      <c r="CQ129" s="61" t="e">
        <f t="shared" si="99"/>
        <v>#DIV/0!</v>
      </c>
      <c r="CR129" s="61" t="e">
        <f t="shared" si="99"/>
        <v>#DIV/0!</v>
      </c>
      <c r="CS129" s="61" t="e">
        <f t="shared" si="99"/>
        <v>#DIV/0!</v>
      </c>
    </row>
    <row r="130" spans="1:97" ht="12.75">
      <c r="A130" s="154">
        <v>31</v>
      </c>
      <c r="B130" s="61" t="e">
        <f aca="true" t="shared" si="100" ref="B130:AG130">IF(AND(B32&gt;B$97,B32&lt;B$98),LOG10(B32),"")</f>
        <v>#DIV/0!</v>
      </c>
      <c r="C130" s="61" t="e">
        <f t="shared" si="100"/>
        <v>#DIV/0!</v>
      </c>
      <c r="D130" s="61" t="e">
        <f t="shared" si="100"/>
        <v>#DIV/0!</v>
      </c>
      <c r="E130" s="61" t="e">
        <f t="shared" si="100"/>
        <v>#DIV/0!</v>
      </c>
      <c r="F130" s="61" t="e">
        <f t="shared" si="100"/>
        <v>#DIV/0!</v>
      </c>
      <c r="G130" s="61" t="e">
        <f t="shared" si="100"/>
        <v>#DIV/0!</v>
      </c>
      <c r="H130" s="61" t="e">
        <f t="shared" si="100"/>
        <v>#DIV/0!</v>
      </c>
      <c r="I130" s="61" t="e">
        <f t="shared" si="100"/>
        <v>#DIV/0!</v>
      </c>
      <c r="J130" s="61" t="e">
        <f t="shared" si="100"/>
        <v>#DIV/0!</v>
      </c>
      <c r="K130" s="61" t="e">
        <f t="shared" si="100"/>
        <v>#DIV/0!</v>
      </c>
      <c r="L130" s="61" t="e">
        <f t="shared" si="100"/>
        <v>#DIV/0!</v>
      </c>
      <c r="M130" s="61" t="e">
        <f t="shared" si="100"/>
        <v>#DIV/0!</v>
      </c>
      <c r="N130" s="61" t="e">
        <f t="shared" si="100"/>
        <v>#DIV/0!</v>
      </c>
      <c r="O130" s="61" t="e">
        <f t="shared" si="100"/>
        <v>#DIV/0!</v>
      </c>
      <c r="P130" s="61" t="e">
        <f t="shared" si="100"/>
        <v>#DIV/0!</v>
      </c>
      <c r="Q130" s="61" t="e">
        <f t="shared" si="100"/>
        <v>#DIV/0!</v>
      </c>
      <c r="R130" s="61" t="e">
        <f t="shared" si="100"/>
        <v>#DIV/0!</v>
      </c>
      <c r="S130" s="61" t="e">
        <f t="shared" si="100"/>
        <v>#DIV/0!</v>
      </c>
      <c r="T130" s="61" t="e">
        <f t="shared" si="100"/>
        <v>#DIV/0!</v>
      </c>
      <c r="U130" s="61" t="e">
        <f t="shared" si="100"/>
        <v>#DIV/0!</v>
      </c>
      <c r="V130" s="61" t="e">
        <f t="shared" si="100"/>
        <v>#DIV/0!</v>
      </c>
      <c r="W130" s="61" t="e">
        <f t="shared" si="100"/>
        <v>#DIV/0!</v>
      </c>
      <c r="X130" s="61" t="e">
        <f t="shared" si="100"/>
        <v>#DIV/0!</v>
      </c>
      <c r="Y130" s="61" t="e">
        <f t="shared" si="100"/>
        <v>#DIV/0!</v>
      </c>
      <c r="Z130" s="61" t="e">
        <f t="shared" si="100"/>
        <v>#DIV/0!</v>
      </c>
      <c r="AA130" s="61" t="e">
        <f t="shared" si="100"/>
        <v>#DIV/0!</v>
      </c>
      <c r="AB130" s="61" t="e">
        <f t="shared" si="100"/>
        <v>#DIV/0!</v>
      </c>
      <c r="AC130" s="61" t="e">
        <f t="shared" si="100"/>
        <v>#DIV/0!</v>
      </c>
      <c r="AD130" s="61" t="e">
        <f t="shared" si="100"/>
        <v>#DIV/0!</v>
      </c>
      <c r="AE130" s="61" t="e">
        <f t="shared" si="100"/>
        <v>#DIV/0!</v>
      </c>
      <c r="AF130" s="61" t="e">
        <f t="shared" si="100"/>
        <v>#DIV/0!</v>
      </c>
      <c r="AG130" s="61" t="e">
        <f t="shared" si="100"/>
        <v>#DIV/0!</v>
      </c>
      <c r="AH130" s="61" t="e">
        <f aca="true" t="shared" si="101" ref="AH130:BM130">IF(AND(AH32&gt;AH$97,AH32&lt;AH$98),LOG10(AH32),"")</f>
        <v>#DIV/0!</v>
      </c>
      <c r="AI130" s="61" t="e">
        <f t="shared" si="101"/>
        <v>#DIV/0!</v>
      </c>
      <c r="AJ130" s="61" t="e">
        <f t="shared" si="101"/>
        <v>#DIV/0!</v>
      </c>
      <c r="AK130" s="61" t="e">
        <f t="shared" si="101"/>
        <v>#DIV/0!</v>
      </c>
      <c r="AL130" s="61" t="e">
        <f t="shared" si="101"/>
        <v>#DIV/0!</v>
      </c>
      <c r="AM130" s="61" t="e">
        <f t="shared" si="101"/>
        <v>#DIV/0!</v>
      </c>
      <c r="AN130" s="61" t="e">
        <f t="shared" si="101"/>
        <v>#DIV/0!</v>
      </c>
      <c r="AO130" s="61" t="e">
        <f t="shared" si="101"/>
        <v>#DIV/0!</v>
      </c>
      <c r="AP130" s="61" t="e">
        <f t="shared" si="101"/>
        <v>#DIV/0!</v>
      </c>
      <c r="AQ130" s="61" t="e">
        <f t="shared" si="101"/>
        <v>#DIV/0!</v>
      </c>
      <c r="AR130" s="61" t="e">
        <f t="shared" si="101"/>
        <v>#DIV/0!</v>
      </c>
      <c r="AS130" s="61" t="e">
        <f t="shared" si="101"/>
        <v>#DIV/0!</v>
      </c>
      <c r="AT130" s="61" t="e">
        <f t="shared" si="101"/>
        <v>#DIV/0!</v>
      </c>
      <c r="AU130" s="61" t="e">
        <f t="shared" si="101"/>
        <v>#DIV/0!</v>
      </c>
      <c r="AV130" s="61" t="e">
        <f t="shared" si="101"/>
        <v>#DIV/0!</v>
      </c>
      <c r="AW130" s="61" t="e">
        <f t="shared" si="101"/>
        <v>#DIV/0!</v>
      </c>
      <c r="AX130" s="61" t="e">
        <f t="shared" si="101"/>
        <v>#DIV/0!</v>
      </c>
      <c r="AY130" s="61" t="e">
        <f t="shared" si="101"/>
        <v>#DIV/0!</v>
      </c>
      <c r="AZ130" s="61" t="e">
        <f t="shared" si="101"/>
        <v>#DIV/0!</v>
      </c>
      <c r="BA130" s="61" t="e">
        <f t="shared" si="101"/>
        <v>#DIV/0!</v>
      </c>
      <c r="BB130" s="61" t="e">
        <f t="shared" si="101"/>
        <v>#DIV/0!</v>
      </c>
      <c r="BC130" s="61" t="e">
        <f t="shared" si="101"/>
        <v>#DIV/0!</v>
      </c>
      <c r="BD130" s="61" t="e">
        <f t="shared" si="101"/>
        <v>#DIV/0!</v>
      </c>
      <c r="BE130" s="61" t="e">
        <f t="shared" si="101"/>
        <v>#DIV/0!</v>
      </c>
      <c r="BF130" s="61" t="e">
        <f t="shared" si="101"/>
        <v>#DIV/0!</v>
      </c>
      <c r="BG130" s="61" t="e">
        <f t="shared" si="101"/>
        <v>#DIV/0!</v>
      </c>
      <c r="BH130" s="61" t="e">
        <f t="shared" si="101"/>
        <v>#DIV/0!</v>
      </c>
      <c r="BI130" s="61" t="e">
        <f t="shared" si="101"/>
        <v>#DIV/0!</v>
      </c>
      <c r="BJ130" s="61" t="e">
        <f t="shared" si="101"/>
        <v>#DIV/0!</v>
      </c>
      <c r="BK130" s="61" t="e">
        <f t="shared" si="101"/>
        <v>#DIV/0!</v>
      </c>
      <c r="BL130" s="61" t="e">
        <f t="shared" si="101"/>
        <v>#DIV/0!</v>
      </c>
      <c r="BM130" s="61" t="e">
        <f t="shared" si="101"/>
        <v>#DIV/0!</v>
      </c>
      <c r="BN130" s="61" t="e">
        <f aca="true" t="shared" si="102" ref="BN130:CS130">IF(AND(BN32&gt;BN$97,BN32&lt;BN$98),LOG10(BN32),"")</f>
        <v>#DIV/0!</v>
      </c>
      <c r="BO130" s="61" t="e">
        <f t="shared" si="102"/>
        <v>#DIV/0!</v>
      </c>
      <c r="BP130" s="61" t="e">
        <f t="shared" si="102"/>
        <v>#DIV/0!</v>
      </c>
      <c r="BQ130" s="61" t="e">
        <f t="shared" si="102"/>
        <v>#DIV/0!</v>
      </c>
      <c r="BR130" s="61" t="e">
        <f t="shared" si="102"/>
        <v>#DIV/0!</v>
      </c>
      <c r="BS130" s="61" t="e">
        <f t="shared" si="102"/>
        <v>#DIV/0!</v>
      </c>
      <c r="BT130" s="61" t="e">
        <f t="shared" si="102"/>
        <v>#DIV/0!</v>
      </c>
      <c r="BU130" s="61" t="e">
        <f t="shared" si="102"/>
        <v>#DIV/0!</v>
      </c>
      <c r="BV130" s="61" t="e">
        <f t="shared" si="102"/>
        <v>#DIV/0!</v>
      </c>
      <c r="BW130" s="61" t="e">
        <f t="shared" si="102"/>
        <v>#DIV/0!</v>
      </c>
      <c r="BX130" s="61" t="e">
        <f t="shared" si="102"/>
        <v>#DIV/0!</v>
      </c>
      <c r="BY130" s="61" t="e">
        <f t="shared" si="102"/>
        <v>#DIV/0!</v>
      </c>
      <c r="BZ130" s="61" t="e">
        <f t="shared" si="102"/>
        <v>#DIV/0!</v>
      </c>
      <c r="CA130" s="61" t="e">
        <f t="shared" si="102"/>
        <v>#DIV/0!</v>
      </c>
      <c r="CB130" s="61" t="e">
        <f t="shared" si="102"/>
        <v>#DIV/0!</v>
      </c>
      <c r="CC130" s="61" t="e">
        <f t="shared" si="102"/>
        <v>#DIV/0!</v>
      </c>
      <c r="CD130" s="61" t="e">
        <f t="shared" si="102"/>
        <v>#DIV/0!</v>
      </c>
      <c r="CE130" s="61" t="e">
        <f t="shared" si="102"/>
        <v>#DIV/0!</v>
      </c>
      <c r="CF130" s="61" t="e">
        <f t="shared" si="102"/>
        <v>#DIV/0!</v>
      </c>
      <c r="CG130" s="61" t="e">
        <f t="shared" si="102"/>
        <v>#DIV/0!</v>
      </c>
      <c r="CH130" s="61" t="e">
        <f t="shared" si="102"/>
        <v>#DIV/0!</v>
      </c>
      <c r="CI130" s="61" t="e">
        <f t="shared" si="102"/>
        <v>#DIV/0!</v>
      </c>
      <c r="CJ130" s="61" t="e">
        <f t="shared" si="102"/>
        <v>#DIV/0!</v>
      </c>
      <c r="CK130" s="61" t="e">
        <f t="shared" si="102"/>
        <v>#DIV/0!</v>
      </c>
      <c r="CL130" s="61" t="e">
        <f t="shared" si="102"/>
        <v>#DIV/0!</v>
      </c>
      <c r="CM130" s="61" t="e">
        <f t="shared" si="102"/>
        <v>#DIV/0!</v>
      </c>
      <c r="CN130" s="61" t="e">
        <f t="shared" si="102"/>
        <v>#DIV/0!</v>
      </c>
      <c r="CO130" s="61" t="e">
        <f t="shared" si="102"/>
        <v>#DIV/0!</v>
      </c>
      <c r="CP130" s="61" t="e">
        <f t="shared" si="102"/>
        <v>#DIV/0!</v>
      </c>
      <c r="CQ130" s="61" t="e">
        <f t="shared" si="102"/>
        <v>#DIV/0!</v>
      </c>
      <c r="CR130" s="61" t="e">
        <f t="shared" si="102"/>
        <v>#DIV/0!</v>
      </c>
      <c r="CS130" s="61" t="e">
        <f t="shared" si="102"/>
        <v>#DIV/0!</v>
      </c>
    </row>
    <row r="131" spans="1:97" ht="12.75">
      <c r="A131" s="154">
        <v>32</v>
      </c>
      <c r="B131" s="61" t="e">
        <f aca="true" t="shared" si="103" ref="B131:AG131">IF(AND(B33&gt;B$97,B33&lt;B$98),LOG10(B33),"")</f>
        <v>#DIV/0!</v>
      </c>
      <c r="C131" s="61" t="e">
        <f t="shared" si="103"/>
        <v>#DIV/0!</v>
      </c>
      <c r="D131" s="61" t="e">
        <f t="shared" si="103"/>
        <v>#DIV/0!</v>
      </c>
      <c r="E131" s="61" t="e">
        <f t="shared" si="103"/>
        <v>#DIV/0!</v>
      </c>
      <c r="F131" s="61" t="e">
        <f t="shared" si="103"/>
        <v>#DIV/0!</v>
      </c>
      <c r="G131" s="61" t="e">
        <f t="shared" si="103"/>
        <v>#DIV/0!</v>
      </c>
      <c r="H131" s="61" t="e">
        <f t="shared" si="103"/>
        <v>#DIV/0!</v>
      </c>
      <c r="I131" s="61" t="e">
        <f t="shared" si="103"/>
        <v>#DIV/0!</v>
      </c>
      <c r="J131" s="61" t="e">
        <f t="shared" si="103"/>
        <v>#DIV/0!</v>
      </c>
      <c r="K131" s="61" t="e">
        <f t="shared" si="103"/>
        <v>#DIV/0!</v>
      </c>
      <c r="L131" s="61" t="e">
        <f t="shared" si="103"/>
        <v>#DIV/0!</v>
      </c>
      <c r="M131" s="61" t="e">
        <f t="shared" si="103"/>
        <v>#DIV/0!</v>
      </c>
      <c r="N131" s="61" t="e">
        <f t="shared" si="103"/>
        <v>#DIV/0!</v>
      </c>
      <c r="O131" s="61" t="e">
        <f t="shared" si="103"/>
        <v>#DIV/0!</v>
      </c>
      <c r="P131" s="61" t="e">
        <f t="shared" si="103"/>
        <v>#DIV/0!</v>
      </c>
      <c r="Q131" s="61" t="e">
        <f t="shared" si="103"/>
        <v>#DIV/0!</v>
      </c>
      <c r="R131" s="61" t="e">
        <f t="shared" si="103"/>
        <v>#DIV/0!</v>
      </c>
      <c r="S131" s="61" t="e">
        <f t="shared" si="103"/>
        <v>#DIV/0!</v>
      </c>
      <c r="T131" s="61" t="e">
        <f t="shared" si="103"/>
        <v>#DIV/0!</v>
      </c>
      <c r="U131" s="61" t="e">
        <f t="shared" si="103"/>
        <v>#DIV/0!</v>
      </c>
      <c r="V131" s="61" t="e">
        <f t="shared" si="103"/>
        <v>#DIV/0!</v>
      </c>
      <c r="W131" s="61" t="e">
        <f t="shared" si="103"/>
        <v>#DIV/0!</v>
      </c>
      <c r="X131" s="61" t="e">
        <f t="shared" si="103"/>
        <v>#DIV/0!</v>
      </c>
      <c r="Y131" s="61" t="e">
        <f t="shared" si="103"/>
        <v>#DIV/0!</v>
      </c>
      <c r="Z131" s="61" t="e">
        <f t="shared" si="103"/>
        <v>#DIV/0!</v>
      </c>
      <c r="AA131" s="61" t="e">
        <f t="shared" si="103"/>
        <v>#DIV/0!</v>
      </c>
      <c r="AB131" s="61" t="e">
        <f t="shared" si="103"/>
        <v>#DIV/0!</v>
      </c>
      <c r="AC131" s="61" t="e">
        <f t="shared" si="103"/>
        <v>#DIV/0!</v>
      </c>
      <c r="AD131" s="61" t="e">
        <f t="shared" si="103"/>
        <v>#DIV/0!</v>
      </c>
      <c r="AE131" s="61" t="e">
        <f t="shared" si="103"/>
        <v>#DIV/0!</v>
      </c>
      <c r="AF131" s="61" t="e">
        <f t="shared" si="103"/>
        <v>#DIV/0!</v>
      </c>
      <c r="AG131" s="61" t="e">
        <f t="shared" si="103"/>
        <v>#DIV/0!</v>
      </c>
      <c r="AH131" s="61" t="e">
        <f aca="true" t="shared" si="104" ref="AH131:BM131">IF(AND(AH33&gt;AH$97,AH33&lt;AH$98),LOG10(AH33),"")</f>
        <v>#DIV/0!</v>
      </c>
      <c r="AI131" s="61" t="e">
        <f t="shared" si="104"/>
        <v>#DIV/0!</v>
      </c>
      <c r="AJ131" s="61" t="e">
        <f t="shared" si="104"/>
        <v>#DIV/0!</v>
      </c>
      <c r="AK131" s="61" t="e">
        <f t="shared" si="104"/>
        <v>#DIV/0!</v>
      </c>
      <c r="AL131" s="61" t="e">
        <f t="shared" si="104"/>
        <v>#DIV/0!</v>
      </c>
      <c r="AM131" s="61" t="e">
        <f t="shared" si="104"/>
        <v>#DIV/0!</v>
      </c>
      <c r="AN131" s="61" t="e">
        <f t="shared" si="104"/>
        <v>#DIV/0!</v>
      </c>
      <c r="AO131" s="61" t="e">
        <f t="shared" si="104"/>
        <v>#DIV/0!</v>
      </c>
      <c r="AP131" s="61" t="e">
        <f t="shared" si="104"/>
        <v>#DIV/0!</v>
      </c>
      <c r="AQ131" s="61" t="e">
        <f t="shared" si="104"/>
        <v>#DIV/0!</v>
      </c>
      <c r="AR131" s="61" t="e">
        <f t="shared" si="104"/>
        <v>#DIV/0!</v>
      </c>
      <c r="AS131" s="61" t="e">
        <f t="shared" si="104"/>
        <v>#DIV/0!</v>
      </c>
      <c r="AT131" s="61" t="e">
        <f t="shared" si="104"/>
        <v>#DIV/0!</v>
      </c>
      <c r="AU131" s="61" t="e">
        <f t="shared" si="104"/>
        <v>#DIV/0!</v>
      </c>
      <c r="AV131" s="61" t="e">
        <f t="shared" si="104"/>
        <v>#DIV/0!</v>
      </c>
      <c r="AW131" s="61" t="e">
        <f t="shared" si="104"/>
        <v>#DIV/0!</v>
      </c>
      <c r="AX131" s="61" t="e">
        <f t="shared" si="104"/>
        <v>#DIV/0!</v>
      </c>
      <c r="AY131" s="61" t="e">
        <f t="shared" si="104"/>
        <v>#DIV/0!</v>
      </c>
      <c r="AZ131" s="61" t="e">
        <f t="shared" si="104"/>
        <v>#DIV/0!</v>
      </c>
      <c r="BA131" s="61" t="e">
        <f t="shared" si="104"/>
        <v>#DIV/0!</v>
      </c>
      <c r="BB131" s="61" t="e">
        <f t="shared" si="104"/>
        <v>#DIV/0!</v>
      </c>
      <c r="BC131" s="61" t="e">
        <f t="shared" si="104"/>
        <v>#DIV/0!</v>
      </c>
      <c r="BD131" s="61" t="e">
        <f t="shared" si="104"/>
        <v>#DIV/0!</v>
      </c>
      <c r="BE131" s="61" t="e">
        <f t="shared" si="104"/>
        <v>#DIV/0!</v>
      </c>
      <c r="BF131" s="61" t="e">
        <f t="shared" si="104"/>
        <v>#DIV/0!</v>
      </c>
      <c r="BG131" s="61" t="e">
        <f t="shared" si="104"/>
        <v>#DIV/0!</v>
      </c>
      <c r="BH131" s="61" t="e">
        <f t="shared" si="104"/>
        <v>#DIV/0!</v>
      </c>
      <c r="BI131" s="61" t="e">
        <f t="shared" si="104"/>
        <v>#DIV/0!</v>
      </c>
      <c r="BJ131" s="61" t="e">
        <f t="shared" si="104"/>
        <v>#DIV/0!</v>
      </c>
      <c r="BK131" s="61" t="e">
        <f t="shared" si="104"/>
        <v>#DIV/0!</v>
      </c>
      <c r="BL131" s="61" t="e">
        <f t="shared" si="104"/>
        <v>#DIV/0!</v>
      </c>
      <c r="BM131" s="61" t="e">
        <f t="shared" si="104"/>
        <v>#DIV/0!</v>
      </c>
      <c r="BN131" s="61" t="e">
        <f aca="true" t="shared" si="105" ref="BN131:CS131">IF(AND(BN33&gt;BN$97,BN33&lt;BN$98),LOG10(BN33),"")</f>
        <v>#DIV/0!</v>
      </c>
      <c r="BO131" s="61" t="e">
        <f t="shared" si="105"/>
        <v>#DIV/0!</v>
      </c>
      <c r="BP131" s="61" t="e">
        <f t="shared" si="105"/>
        <v>#DIV/0!</v>
      </c>
      <c r="BQ131" s="61" t="e">
        <f t="shared" si="105"/>
        <v>#DIV/0!</v>
      </c>
      <c r="BR131" s="61" t="e">
        <f t="shared" si="105"/>
        <v>#DIV/0!</v>
      </c>
      <c r="BS131" s="61" t="e">
        <f t="shared" si="105"/>
        <v>#DIV/0!</v>
      </c>
      <c r="BT131" s="61" t="e">
        <f t="shared" si="105"/>
        <v>#DIV/0!</v>
      </c>
      <c r="BU131" s="61" t="e">
        <f t="shared" si="105"/>
        <v>#DIV/0!</v>
      </c>
      <c r="BV131" s="61" t="e">
        <f t="shared" si="105"/>
        <v>#DIV/0!</v>
      </c>
      <c r="BW131" s="61" t="e">
        <f t="shared" si="105"/>
        <v>#DIV/0!</v>
      </c>
      <c r="BX131" s="61" t="e">
        <f t="shared" si="105"/>
        <v>#DIV/0!</v>
      </c>
      <c r="BY131" s="61" t="e">
        <f t="shared" si="105"/>
        <v>#DIV/0!</v>
      </c>
      <c r="BZ131" s="61" t="e">
        <f t="shared" si="105"/>
        <v>#DIV/0!</v>
      </c>
      <c r="CA131" s="61" t="e">
        <f t="shared" si="105"/>
        <v>#DIV/0!</v>
      </c>
      <c r="CB131" s="61" t="e">
        <f t="shared" si="105"/>
        <v>#DIV/0!</v>
      </c>
      <c r="CC131" s="61" t="e">
        <f t="shared" si="105"/>
        <v>#DIV/0!</v>
      </c>
      <c r="CD131" s="61" t="e">
        <f t="shared" si="105"/>
        <v>#DIV/0!</v>
      </c>
      <c r="CE131" s="61" t="e">
        <f t="shared" si="105"/>
        <v>#DIV/0!</v>
      </c>
      <c r="CF131" s="61" t="e">
        <f t="shared" si="105"/>
        <v>#DIV/0!</v>
      </c>
      <c r="CG131" s="61" t="e">
        <f t="shared" si="105"/>
        <v>#DIV/0!</v>
      </c>
      <c r="CH131" s="61" t="e">
        <f t="shared" si="105"/>
        <v>#DIV/0!</v>
      </c>
      <c r="CI131" s="61" t="e">
        <f t="shared" si="105"/>
        <v>#DIV/0!</v>
      </c>
      <c r="CJ131" s="61" t="e">
        <f t="shared" si="105"/>
        <v>#DIV/0!</v>
      </c>
      <c r="CK131" s="61" t="e">
        <f t="shared" si="105"/>
        <v>#DIV/0!</v>
      </c>
      <c r="CL131" s="61" t="e">
        <f t="shared" si="105"/>
        <v>#DIV/0!</v>
      </c>
      <c r="CM131" s="61" t="e">
        <f t="shared" si="105"/>
        <v>#DIV/0!</v>
      </c>
      <c r="CN131" s="61" t="e">
        <f t="shared" si="105"/>
        <v>#DIV/0!</v>
      </c>
      <c r="CO131" s="61" t="e">
        <f t="shared" si="105"/>
        <v>#DIV/0!</v>
      </c>
      <c r="CP131" s="61" t="e">
        <f t="shared" si="105"/>
        <v>#DIV/0!</v>
      </c>
      <c r="CQ131" s="61" t="e">
        <f t="shared" si="105"/>
        <v>#DIV/0!</v>
      </c>
      <c r="CR131" s="61" t="e">
        <f t="shared" si="105"/>
        <v>#DIV/0!</v>
      </c>
      <c r="CS131" s="61" t="e">
        <f t="shared" si="105"/>
        <v>#DIV/0!</v>
      </c>
    </row>
    <row r="132" spans="1:97" ht="12.75">
      <c r="A132" s="154">
        <v>33</v>
      </c>
      <c r="B132" s="61" t="e">
        <f aca="true" t="shared" si="106" ref="B132:AG132">IF(AND(B34&gt;B$97,B34&lt;B$98),LOG10(B34),"")</f>
        <v>#DIV/0!</v>
      </c>
      <c r="C132" s="61" t="e">
        <f t="shared" si="106"/>
        <v>#DIV/0!</v>
      </c>
      <c r="D132" s="61" t="e">
        <f t="shared" si="106"/>
        <v>#DIV/0!</v>
      </c>
      <c r="E132" s="61" t="e">
        <f t="shared" si="106"/>
        <v>#DIV/0!</v>
      </c>
      <c r="F132" s="61" t="e">
        <f t="shared" si="106"/>
        <v>#DIV/0!</v>
      </c>
      <c r="G132" s="61" t="e">
        <f t="shared" si="106"/>
        <v>#DIV/0!</v>
      </c>
      <c r="H132" s="61" t="e">
        <f t="shared" si="106"/>
        <v>#DIV/0!</v>
      </c>
      <c r="I132" s="61" t="e">
        <f t="shared" si="106"/>
        <v>#DIV/0!</v>
      </c>
      <c r="J132" s="61" t="e">
        <f t="shared" si="106"/>
        <v>#DIV/0!</v>
      </c>
      <c r="K132" s="61" t="e">
        <f t="shared" si="106"/>
        <v>#DIV/0!</v>
      </c>
      <c r="L132" s="61" t="e">
        <f t="shared" si="106"/>
        <v>#DIV/0!</v>
      </c>
      <c r="M132" s="61" t="e">
        <f t="shared" si="106"/>
        <v>#DIV/0!</v>
      </c>
      <c r="N132" s="61" t="e">
        <f t="shared" si="106"/>
        <v>#DIV/0!</v>
      </c>
      <c r="O132" s="61" t="e">
        <f t="shared" si="106"/>
        <v>#DIV/0!</v>
      </c>
      <c r="P132" s="61" t="e">
        <f t="shared" si="106"/>
        <v>#DIV/0!</v>
      </c>
      <c r="Q132" s="61" t="e">
        <f t="shared" si="106"/>
        <v>#DIV/0!</v>
      </c>
      <c r="R132" s="61" t="e">
        <f t="shared" si="106"/>
        <v>#DIV/0!</v>
      </c>
      <c r="S132" s="61" t="e">
        <f t="shared" si="106"/>
        <v>#DIV/0!</v>
      </c>
      <c r="T132" s="61" t="e">
        <f t="shared" si="106"/>
        <v>#DIV/0!</v>
      </c>
      <c r="U132" s="61" t="e">
        <f t="shared" si="106"/>
        <v>#DIV/0!</v>
      </c>
      <c r="V132" s="61" t="e">
        <f t="shared" si="106"/>
        <v>#DIV/0!</v>
      </c>
      <c r="W132" s="61" t="e">
        <f t="shared" si="106"/>
        <v>#DIV/0!</v>
      </c>
      <c r="X132" s="61" t="e">
        <f t="shared" si="106"/>
        <v>#DIV/0!</v>
      </c>
      <c r="Y132" s="61" t="e">
        <f t="shared" si="106"/>
        <v>#DIV/0!</v>
      </c>
      <c r="Z132" s="61" t="e">
        <f t="shared" si="106"/>
        <v>#DIV/0!</v>
      </c>
      <c r="AA132" s="61" t="e">
        <f t="shared" si="106"/>
        <v>#DIV/0!</v>
      </c>
      <c r="AB132" s="61" t="e">
        <f t="shared" si="106"/>
        <v>#DIV/0!</v>
      </c>
      <c r="AC132" s="61" t="e">
        <f t="shared" si="106"/>
        <v>#DIV/0!</v>
      </c>
      <c r="AD132" s="61" t="e">
        <f t="shared" si="106"/>
        <v>#DIV/0!</v>
      </c>
      <c r="AE132" s="61" t="e">
        <f t="shared" si="106"/>
        <v>#DIV/0!</v>
      </c>
      <c r="AF132" s="61" t="e">
        <f t="shared" si="106"/>
        <v>#DIV/0!</v>
      </c>
      <c r="AG132" s="61" t="e">
        <f t="shared" si="106"/>
        <v>#DIV/0!</v>
      </c>
      <c r="AH132" s="61" t="e">
        <f aca="true" t="shared" si="107" ref="AH132:BM132">IF(AND(AH34&gt;AH$97,AH34&lt;AH$98),LOG10(AH34),"")</f>
        <v>#DIV/0!</v>
      </c>
      <c r="AI132" s="61" t="e">
        <f t="shared" si="107"/>
        <v>#DIV/0!</v>
      </c>
      <c r="AJ132" s="61" t="e">
        <f t="shared" si="107"/>
        <v>#DIV/0!</v>
      </c>
      <c r="AK132" s="61" t="e">
        <f t="shared" si="107"/>
        <v>#DIV/0!</v>
      </c>
      <c r="AL132" s="61" t="e">
        <f t="shared" si="107"/>
        <v>#DIV/0!</v>
      </c>
      <c r="AM132" s="61" t="e">
        <f t="shared" si="107"/>
        <v>#DIV/0!</v>
      </c>
      <c r="AN132" s="61" t="e">
        <f t="shared" si="107"/>
        <v>#DIV/0!</v>
      </c>
      <c r="AO132" s="61" t="e">
        <f t="shared" si="107"/>
        <v>#DIV/0!</v>
      </c>
      <c r="AP132" s="61" t="e">
        <f t="shared" si="107"/>
        <v>#DIV/0!</v>
      </c>
      <c r="AQ132" s="61" t="e">
        <f t="shared" si="107"/>
        <v>#DIV/0!</v>
      </c>
      <c r="AR132" s="61" t="e">
        <f t="shared" si="107"/>
        <v>#DIV/0!</v>
      </c>
      <c r="AS132" s="61" t="e">
        <f t="shared" si="107"/>
        <v>#DIV/0!</v>
      </c>
      <c r="AT132" s="61" t="e">
        <f t="shared" si="107"/>
        <v>#DIV/0!</v>
      </c>
      <c r="AU132" s="61" t="e">
        <f t="shared" si="107"/>
        <v>#DIV/0!</v>
      </c>
      <c r="AV132" s="61" t="e">
        <f t="shared" si="107"/>
        <v>#DIV/0!</v>
      </c>
      <c r="AW132" s="61" t="e">
        <f t="shared" si="107"/>
        <v>#DIV/0!</v>
      </c>
      <c r="AX132" s="61" t="e">
        <f t="shared" si="107"/>
        <v>#DIV/0!</v>
      </c>
      <c r="AY132" s="61" t="e">
        <f t="shared" si="107"/>
        <v>#DIV/0!</v>
      </c>
      <c r="AZ132" s="61" t="e">
        <f t="shared" si="107"/>
        <v>#DIV/0!</v>
      </c>
      <c r="BA132" s="61" t="e">
        <f t="shared" si="107"/>
        <v>#DIV/0!</v>
      </c>
      <c r="BB132" s="61" t="e">
        <f t="shared" si="107"/>
        <v>#DIV/0!</v>
      </c>
      <c r="BC132" s="61" t="e">
        <f t="shared" si="107"/>
        <v>#DIV/0!</v>
      </c>
      <c r="BD132" s="61" t="e">
        <f t="shared" si="107"/>
        <v>#DIV/0!</v>
      </c>
      <c r="BE132" s="61" t="e">
        <f t="shared" si="107"/>
        <v>#DIV/0!</v>
      </c>
      <c r="BF132" s="61" t="e">
        <f t="shared" si="107"/>
        <v>#DIV/0!</v>
      </c>
      <c r="BG132" s="61" t="e">
        <f t="shared" si="107"/>
        <v>#DIV/0!</v>
      </c>
      <c r="BH132" s="61" t="e">
        <f t="shared" si="107"/>
        <v>#DIV/0!</v>
      </c>
      <c r="BI132" s="61" t="e">
        <f t="shared" si="107"/>
        <v>#DIV/0!</v>
      </c>
      <c r="BJ132" s="61" t="e">
        <f t="shared" si="107"/>
        <v>#DIV/0!</v>
      </c>
      <c r="BK132" s="61" t="e">
        <f t="shared" si="107"/>
        <v>#DIV/0!</v>
      </c>
      <c r="BL132" s="61" t="e">
        <f t="shared" si="107"/>
        <v>#DIV/0!</v>
      </c>
      <c r="BM132" s="61" t="e">
        <f t="shared" si="107"/>
        <v>#DIV/0!</v>
      </c>
      <c r="BN132" s="61" t="e">
        <f aca="true" t="shared" si="108" ref="BN132:CS132">IF(AND(BN34&gt;BN$97,BN34&lt;BN$98),LOG10(BN34),"")</f>
        <v>#DIV/0!</v>
      </c>
      <c r="BO132" s="61" t="e">
        <f t="shared" si="108"/>
        <v>#DIV/0!</v>
      </c>
      <c r="BP132" s="61" t="e">
        <f t="shared" si="108"/>
        <v>#DIV/0!</v>
      </c>
      <c r="BQ132" s="61" t="e">
        <f t="shared" si="108"/>
        <v>#DIV/0!</v>
      </c>
      <c r="BR132" s="61" t="e">
        <f t="shared" si="108"/>
        <v>#DIV/0!</v>
      </c>
      <c r="BS132" s="61" t="e">
        <f t="shared" si="108"/>
        <v>#DIV/0!</v>
      </c>
      <c r="BT132" s="61" t="e">
        <f t="shared" si="108"/>
        <v>#DIV/0!</v>
      </c>
      <c r="BU132" s="61" t="e">
        <f t="shared" si="108"/>
        <v>#DIV/0!</v>
      </c>
      <c r="BV132" s="61" t="e">
        <f t="shared" si="108"/>
        <v>#DIV/0!</v>
      </c>
      <c r="BW132" s="61" t="e">
        <f t="shared" si="108"/>
        <v>#DIV/0!</v>
      </c>
      <c r="BX132" s="61" t="e">
        <f t="shared" si="108"/>
        <v>#DIV/0!</v>
      </c>
      <c r="BY132" s="61" t="e">
        <f t="shared" si="108"/>
        <v>#DIV/0!</v>
      </c>
      <c r="BZ132" s="61" t="e">
        <f t="shared" si="108"/>
        <v>#DIV/0!</v>
      </c>
      <c r="CA132" s="61" t="e">
        <f t="shared" si="108"/>
        <v>#DIV/0!</v>
      </c>
      <c r="CB132" s="61" t="e">
        <f t="shared" si="108"/>
        <v>#DIV/0!</v>
      </c>
      <c r="CC132" s="61" t="e">
        <f t="shared" si="108"/>
        <v>#DIV/0!</v>
      </c>
      <c r="CD132" s="61" t="e">
        <f t="shared" si="108"/>
        <v>#DIV/0!</v>
      </c>
      <c r="CE132" s="61" t="e">
        <f t="shared" si="108"/>
        <v>#DIV/0!</v>
      </c>
      <c r="CF132" s="61" t="e">
        <f t="shared" si="108"/>
        <v>#DIV/0!</v>
      </c>
      <c r="CG132" s="61" t="e">
        <f t="shared" si="108"/>
        <v>#DIV/0!</v>
      </c>
      <c r="CH132" s="61" t="e">
        <f t="shared" si="108"/>
        <v>#DIV/0!</v>
      </c>
      <c r="CI132" s="61" t="e">
        <f t="shared" si="108"/>
        <v>#DIV/0!</v>
      </c>
      <c r="CJ132" s="61" t="e">
        <f t="shared" si="108"/>
        <v>#DIV/0!</v>
      </c>
      <c r="CK132" s="61" t="e">
        <f t="shared" si="108"/>
        <v>#DIV/0!</v>
      </c>
      <c r="CL132" s="61" t="e">
        <f t="shared" si="108"/>
        <v>#DIV/0!</v>
      </c>
      <c r="CM132" s="61" t="e">
        <f t="shared" si="108"/>
        <v>#DIV/0!</v>
      </c>
      <c r="CN132" s="61" t="e">
        <f t="shared" si="108"/>
        <v>#DIV/0!</v>
      </c>
      <c r="CO132" s="61" t="e">
        <f t="shared" si="108"/>
        <v>#DIV/0!</v>
      </c>
      <c r="CP132" s="61" t="e">
        <f t="shared" si="108"/>
        <v>#DIV/0!</v>
      </c>
      <c r="CQ132" s="61" t="e">
        <f t="shared" si="108"/>
        <v>#DIV/0!</v>
      </c>
      <c r="CR132" s="61" t="e">
        <f t="shared" si="108"/>
        <v>#DIV/0!</v>
      </c>
      <c r="CS132" s="61" t="e">
        <f t="shared" si="108"/>
        <v>#DIV/0!</v>
      </c>
    </row>
    <row r="133" spans="1:97" ht="12.75">
      <c r="A133" s="154">
        <v>34</v>
      </c>
      <c r="B133" s="61" t="e">
        <f aca="true" t="shared" si="109" ref="B133:AG133">IF(AND(B35&gt;B$97,B35&lt;B$98),LOG10(B35),"")</f>
        <v>#DIV/0!</v>
      </c>
      <c r="C133" s="61" t="e">
        <f t="shared" si="109"/>
        <v>#DIV/0!</v>
      </c>
      <c r="D133" s="61" t="e">
        <f t="shared" si="109"/>
        <v>#DIV/0!</v>
      </c>
      <c r="E133" s="61" t="e">
        <f t="shared" si="109"/>
        <v>#DIV/0!</v>
      </c>
      <c r="F133" s="61" t="e">
        <f t="shared" si="109"/>
        <v>#DIV/0!</v>
      </c>
      <c r="G133" s="61" t="e">
        <f t="shared" si="109"/>
        <v>#DIV/0!</v>
      </c>
      <c r="H133" s="61" t="e">
        <f t="shared" si="109"/>
        <v>#DIV/0!</v>
      </c>
      <c r="I133" s="61" t="e">
        <f t="shared" si="109"/>
        <v>#DIV/0!</v>
      </c>
      <c r="J133" s="61" t="e">
        <f t="shared" si="109"/>
        <v>#DIV/0!</v>
      </c>
      <c r="K133" s="61" t="e">
        <f t="shared" si="109"/>
        <v>#DIV/0!</v>
      </c>
      <c r="L133" s="61" t="e">
        <f t="shared" si="109"/>
        <v>#DIV/0!</v>
      </c>
      <c r="M133" s="61" t="e">
        <f t="shared" si="109"/>
        <v>#DIV/0!</v>
      </c>
      <c r="N133" s="61" t="e">
        <f t="shared" si="109"/>
        <v>#DIV/0!</v>
      </c>
      <c r="O133" s="61" t="e">
        <f t="shared" si="109"/>
        <v>#DIV/0!</v>
      </c>
      <c r="P133" s="61" t="e">
        <f t="shared" si="109"/>
        <v>#DIV/0!</v>
      </c>
      <c r="Q133" s="61" t="e">
        <f t="shared" si="109"/>
        <v>#DIV/0!</v>
      </c>
      <c r="R133" s="61" t="e">
        <f t="shared" si="109"/>
        <v>#DIV/0!</v>
      </c>
      <c r="S133" s="61" t="e">
        <f t="shared" si="109"/>
        <v>#DIV/0!</v>
      </c>
      <c r="T133" s="61" t="e">
        <f t="shared" si="109"/>
        <v>#DIV/0!</v>
      </c>
      <c r="U133" s="61" t="e">
        <f t="shared" si="109"/>
        <v>#DIV/0!</v>
      </c>
      <c r="V133" s="61" t="e">
        <f t="shared" si="109"/>
        <v>#DIV/0!</v>
      </c>
      <c r="W133" s="61" t="e">
        <f t="shared" si="109"/>
        <v>#DIV/0!</v>
      </c>
      <c r="X133" s="61" t="e">
        <f t="shared" si="109"/>
        <v>#DIV/0!</v>
      </c>
      <c r="Y133" s="61" t="e">
        <f t="shared" si="109"/>
        <v>#DIV/0!</v>
      </c>
      <c r="Z133" s="61" t="e">
        <f t="shared" si="109"/>
        <v>#DIV/0!</v>
      </c>
      <c r="AA133" s="61" t="e">
        <f t="shared" si="109"/>
        <v>#DIV/0!</v>
      </c>
      <c r="AB133" s="61" t="e">
        <f t="shared" si="109"/>
        <v>#DIV/0!</v>
      </c>
      <c r="AC133" s="61" t="e">
        <f t="shared" si="109"/>
        <v>#DIV/0!</v>
      </c>
      <c r="AD133" s="61" t="e">
        <f t="shared" si="109"/>
        <v>#DIV/0!</v>
      </c>
      <c r="AE133" s="61" t="e">
        <f t="shared" si="109"/>
        <v>#DIV/0!</v>
      </c>
      <c r="AF133" s="61" t="e">
        <f t="shared" si="109"/>
        <v>#DIV/0!</v>
      </c>
      <c r="AG133" s="61" t="e">
        <f t="shared" si="109"/>
        <v>#DIV/0!</v>
      </c>
      <c r="AH133" s="61" t="e">
        <f aca="true" t="shared" si="110" ref="AH133:BM133">IF(AND(AH35&gt;AH$97,AH35&lt;AH$98),LOG10(AH35),"")</f>
        <v>#DIV/0!</v>
      </c>
      <c r="AI133" s="61" t="e">
        <f t="shared" si="110"/>
        <v>#DIV/0!</v>
      </c>
      <c r="AJ133" s="61" t="e">
        <f t="shared" si="110"/>
        <v>#DIV/0!</v>
      </c>
      <c r="AK133" s="61" t="e">
        <f t="shared" si="110"/>
        <v>#DIV/0!</v>
      </c>
      <c r="AL133" s="61" t="e">
        <f t="shared" si="110"/>
        <v>#DIV/0!</v>
      </c>
      <c r="AM133" s="61" t="e">
        <f t="shared" si="110"/>
        <v>#DIV/0!</v>
      </c>
      <c r="AN133" s="61" t="e">
        <f t="shared" si="110"/>
        <v>#DIV/0!</v>
      </c>
      <c r="AO133" s="61" t="e">
        <f t="shared" si="110"/>
        <v>#DIV/0!</v>
      </c>
      <c r="AP133" s="61" t="e">
        <f t="shared" si="110"/>
        <v>#DIV/0!</v>
      </c>
      <c r="AQ133" s="61" t="e">
        <f t="shared" si="110"/>
        <v>#DIV/0!</v>
      </c>
      <c r="AR133" s="61" t="e">
        <f t="shared" si="110"/>
        <v>#DIV/0!</v>
      </c>
      <c r="AS133" s="61" t="e">
        <f t="shared" si="110"/>
        <v>#DIV/0!</v>
      </c>
      <c r="AT133" s="61" t="e">
        <f t="shared" si="110"/>
        <v>#DIV/0!</v>
      </c>
      <c r="AU133" s="61" t="e">
        <f t="shared" si="110"/>
        <v>#DIV/0!</v>
      </c>
      <c r="AV133" s="61" t="e">
        <f t="shared" si="110"/>
        <v>#DIV/0!</v>
      </c>
      <c r="AW133" s="61" t="e">
        <f t="shared" si="110"/>
        <v>#DIV/0!</v>
      </c>
      <c r="AX133" s="61" t="e">
        <f t="shared" si="110"/>
        <v>#DIV/0!</v>
      </c>
      <c r="AY133" s="61" t="e">
        <f t="shared" si="110"/>
        <v>#DIV/0!</v>
      </c>
      <c r="AZ133" s="61" t="e">
        <f t="shared" si="110"/>
        <v>#DIV/0!</v>
      </c>
      <c r="BA133" s="61" t="e">
        <f t="shared" si="110"/>
        <v>#DIV/0!</v>
      </c>
      <c r="BB133" s="61" t="e">
        <f t="shared" si="110"/>
        <v>#DIV/0!</v>
      </c>
      <c r="BC133" s="61" t="e">
        <f t="shared" si="110"/>
        <v>#DIV/0!</v>
      </c>
      <c r="BD133" s="61" t="e">
        <f t="shared" si="110"/>
        <v>#DIV/0!</v>
      </c>
      <c r="BE133" s="61" t="e">
        <f t="shared" si="110"/>
        <v>#DIV/0!</v>
      </c>
      <c r="BF133" s="61" t="e">
        <f t="shared" si="110"/>
        <v>#DIV/0!</v>
      </c>
      <c r="BG133" s="61" t="e">
        <f t="shared" si="110"/>
        <v>#DIV/0!</v>
      </c>
      <c r="BH133" s="61" t="e">
        <f t="shared" si="110"/>
        <v>#DIV/0!</v>
      </c>
      <c r="BI133" s="61" t="e">
        <f t="shared" si="110"/>
        <v>#DIV/0!</v>
      </c>
      <c r="BJ133" s="61" t="e">
        <f t="shared" si="110"/>
        <v>#DIV/0!</v>
      </c>
      <c r="BK133" s="61" t="e">
        <f t="shared" si="110"/>
        <v>#DIV/0!</v>
      </c>
      <c r="BL133" s="61" t="e">
        <f t="shared" si="110"/>
        <v>#DIV/0!</v>
      </c>
      <c r="BM133" s="61" t="e">
        <f t="shared" si="110"/>
        <v>#DIV/0!</v>
      </c>
      <c r="BN133" s="61" t="e">
        <f aca="true" t="shared" si="111" ref="BN133:CS133">IF(AND(BN35&gt;BN$97,BN35&lt;BN$98),LOG10(BN35),"")</f>
        <v>#DIV/0!</v>
      </c>
      <c r="BO133" s="61" t="e">
        <f t="shared" si="111"/>
        <v>#DIV/0!</v>
      </c>
      <c r="BP133" s="61" t="e">
        <f t="shared" si="111"/>
        <v>#DIV/0!</v>
      </c>
      <c r="BQ133" s="61" t="e">
        <f t="shared" si="111"/>
        <v>#DIV/0!</v>
      </c>
      <c r="BR133" s="61" t="e">
        <f t="shared" si="111"/>
        <v>#DIV/0!</v>
      </c>
      <c r="BS133" s="61" t="e">
        <f t="shared" si="111"/>
        <v>#DIV/0!</v>
      </c>
      <c r="BT133" s="61" t="e">
        <f t="shared" si="111"/>
        <v>#DIV/0!</v>
      </c>
      <c r="BU133" s="61" t="e">
        <f t="shared" si="111"/>
        <v>#DIV/0!</v>
      </c>
      <c r="BV133" s="61" t="e">
        <f t="shared" si="111"/>
        <v>#DIV/0!</v>
      </c>
      <c r="BW133" s="61" t="e">
        <f t="shared" si="111"/>
        <v>#DIV/0!</v>
      </c>
      <c r="BX133" s="61" t="e">
        <f t="shared" si="111"/>
        <v>#DIV/0!</v>
      </c>
      <c r="BY133" s="61" t="e">
        <f t="shared" si="111"/>
        <v>#DIV/0!</v>
      </c>
      <c r="BZ133" s="61" t="e">
        <f t="shared" si="111"/>
        <v>#DIV/0!</v>
      </c>
      <c r="CA133" s="61" t="e">
        <f t="shared" si="111"/>
        <v>#DIV/0!</v>
      </c>
      <c r="CB133" s="61" t="e">
        <f t="shared" si="111"/>
        <v>#DIV/0!</v>
      </c>
      <c r="CC133" s="61" t="e">
        <f t="shared" si="111"/>
        <v>#DIV/0!</v>
      </c>
      <c r="CD133" s="61" t="e">
        <f t="shared" si="111"/>
        <v>#DIV/0!</v>
      </c>
      <c r="CE133" s="61" t="e">
        <f t="shared" si="111"/>
        <v>#DIV/0!</v>
      </c>
      <c r="CF133" s="61" t="e">
        <f t="shared" si="111"/>
        <v>#DIV/0!</v>
      </c>
      <c r="CG133" s="61" t="e">
        <f t="shared" si="111"/>
        <v>#DIV/0!</v>
      </c>
      <c r="CH133" s="61" t="e">
        <f t="shared" si="111"/>
        <v>#DIV/0!</v>
      </c>
      <c r="CI133" s="61" t="e">
        <f t="shared" si="111"/>
        <v>#DIV/0!</v>
      </c>
      <c r="CJ133" s="61" t="e">
        <f t="shared" si="111"/>
        <v>#DIV/0!</v>
      </c>
      <c r="CK133" s="61" t="e">
        <f t="shared" si="111"/>
        <v>#DIV/0!</v>
      </c>
      <c r="CL133" s="61" t="e">
        <f t="shared" si="111"/>
        <v>#DIV/0!</v>
      </c>
      <c r="CM133" s="61" t="e">
        <f t="shared" si="111"/>
        <v>#DIV/0!</v>
      </c>
      <c r="CN133" s="61" t="e">
        <f t="shared" si="111"/>
        <v>#DIV/0!</v>
      </c>
      <c r="CO133" s="61" t="e">
        <f t="shared" si="111"/>
        <v>#DIV/0!</v>
      </c>
      <c r="CP133" s="61" t="e">
        <f t="shared" si="111"/>
        <v>#DIV/0!</v>
      </c>
      <c r="CQ133" s="61" t="e">
        <f t="shared" si="111"/>
        <v>#DIV/0!</v>
      </c>
      <c r="CR133" s="61" t="e">
        <f t="shared" si="111"/>
        <v>#DIV/0!</v>
      </c>
      <c r="CS133" s="61" t="e">
        <f t="shared" si="111"/>
        <v>#DIV/0!</v>
      </c>
    </row>
    <row r="134" spans="1:97" ht="12.75">
      <c r="A134" s="154">
        <v>35</v>
      </c>
      <c r="B134" s="61" t="e">
        <f aca="true" t="shared" si="112" ref="B134:AG134">IF(AND(B36&gt;B$97,B36&lt;B$98),LOG10(B36),"")</f>
        <v>#DIV/0!</v>
      </c>
      <c r="C134" s="61" t="e">
        <f t="shared" si="112"/>
        <v>#DIV/0!</v>
      </c>
      <c r="D134" s="61" t="e">
        <f t="shared" si="112"/>
        <v>#DIV/0!</v>
      </c>
      <c r="E134" s="61" t="e">
        <f t="shared" si="112"/>
        <v>#DIV/0!</v>
      </c>
      <c r="F134" s="61" t="e">
        <f t="shared" si="112"/>
        <v>#DIV/0!</v>
      </c>
      <c r="G134" s="61" t="e">
        <f t="shared" si="112"/>
        <v>#DIV/0!</v>
      </c>
      <c r="H134" s="61" t="e">
        <f t="shared" si="112"/>
        <v>#DIV/0!</v>
      </c>
      <c r="I134" s="61" t="e">
        <f t="shared" si="112"/>
        <v>#DIV/0!</v>
      </c>
      <c r="J134" s="61" t="e">
        <f t="shared" si="112"/>
        <v>#DIV/0!</v>
      </c>
      <c r="K134" s="61" t="e">
        <f t="shared" si="112"/>
        <v>#DIV/0!</v>
      </c>
      <c r="L134" s="61" t="e">
        <f t="shared" si="112"/>
        <v>#DIV/0!</v>
      </c>
      <c r="M134" s="61" t="e">
        <f t="shared" si="112"/>
        <v>#DIV/0!</v>
      </c>
      <c r="N134" s="61" t="e">
        <f t="shared" si="112"/>
        <v>#DIV/0!</v>
      </c>
      <c r="O134" s="61" t="e">
        <f t="shared" si="112"/>
        <v>#DIV/0!</v>
      </c>
      <c r="P134" s="61" t="e">
        <f t="shared" si="112"/>
        <v>#DIV/0!</v>
      </c>
      <c r="Q134" s="61" t="e">
        <f t="shared" si="112"/>
        <v>#DIV/0!</v>
      </c>
      <c r="R134" s="61" t="e">
        <f t="shared" si="112"/>
        <v>#DIV/0!</v>
      </c>
      <c r="S134" s="61" t="e">
        <f t="shared" si="112"/>
        <v>#DIV/0!</v>
      </c>
      <c r="T134" s="61" t="e">
        <f t="shared" si="112"/>
        <v>#DIV/0!</v>
      </c>
      <c r="U134" s="61" t="e">
        <f t="shared" si="112"/>
        <v>#DIV/0!</v>
      </c>
      <c r="V134" s="61" t="e">
        <f t="shared" si="112"/>
        <v>#DIV/0!</v>
      </c>
      <c r="W134" s="61" t="e">
        <f t="shared" si="112"/>
        <v>#DIV/0!</v>
      </c>
      <c r="X134" s="61" t="e">
        <f t="shared" si="112"/>
        <v>#DIV/0!</v>
      </c>
      <c r="Y134" s="61" t="e">
        <f t="shared" si="112"/>
        <v>#DIV/0!</v>
      </c>
      <c r="Z134" s="61" t="e">
        <f t="shared" si="112"/>
        <v>#DIV/0!</v>
      </c>
      <c r="AA134" s="61" t="e">
        <f t="shared" si="112"/>
        <v>#DIV/0!</v>
      </c>
      <c r="AB134" s="61" t="e">
        <f t="shared" si="112"/>
        <v>#DIV/0!</v>
      </c>
      <c r="AC134" s="61" t="e">
        <f t="shared" si="112"/>
        <v>#DIV/0!</v>
      </c>
      <c r="AD134" s="61" t="e">
        <f t="shared" si="112"/>
        <v>#DIV/0!</v>
      </c>
      <c r="AE134" s="61" t="e">
        <f t="shared" si="112"/>
        <v>#DIV/0!</v>
      </c>
      <c r="AF134" s="61" t="e">
        <f t="shared" si="112"/>
        <v>#DIV/0!</v>
      </c>
      <c r="AG134" s="61" t="e">
        <f t="shared" si="112"/>
        <v>#DIV/0!</v>
      </c>
      <c r="AH134" s="61" t="e">
        <f aca="true" t="shared" si="113" ref="AH134:BM134">IF(AND(AH36&gt;AH$97,AH36&lt;AH$98),LOG10(AH36),"")</f>
        <v>#DIV/0!</v>
      </c>
      <c r="AI134" s="61" t="e">
        <f t="shared" si="113"/>
        <v>#DIV/0!</v>
      </c>
      <c r="AJ134" s="61" t="e">
        <f t="shared" si="113"/>
        <v>#DIV/0!</v>
      </c>
      <c r="AK134" s="61" t="e">
        <f t="shared" si="113"/>
        <v>#DIV/0!</v>
      </c>
      <c r="AL134" s="61" t="e">
        <f t="shared" si="113"/>
        <v>#DIV/0!</v>
      </c>
      <c r="AM134" s="61" t="e">
        <f t="shared" si="113"/>
        <v>#DIV/0!</v>
      </c>
      <c r="AN134" s="61" t="e">
        <f t="shared" si="113"/>
        <v>#DIV/0!</v>
      </c>
      <c r="AO134" s="61" t="e">
        <f t="shared" si="113"/>
        <v>#DIV/0!</v>
      </c>
      <c r="AP134" s="61" t="e">
        <f t="shared" si="113"/>
        <v>#DIV/0!</v>
      </c>
      <c r="AQ134" s="61" t="e">
        <f t="shared" si="113"/>
        <v>#DIV/0!</v>
      </c>
      <c r="AR134" s="61" t="e">
        <f t="shared" si="113"/>
        <v>#DIV/0!</v>
      </c>
      <c r="AS134" s="61" t="e">
        <f t="shared" si="113"/>
        <v>#DIV/0!</v>
      </c>
      <c r="AT134" s="61" t="e">
        <f t="shared" si="113"/>
        <v>#DIV/0!</v>
      </c>
      <c r="AU134" s="61" t="e">
        <f t="shared" si="113"/>
        <v>#DIV/0!</v>
      </c>
      <c r="AV134" s="61" t="e">
        <f t="shared" si="113"/>
        <v>#DIV/0!</v>
      </c>
      <c r="AW134" s="61" t="e">
        <f t="shared" si="113"/>
        <v>#DIV/0!</v>
      </c>
      <c r="AX134" s="61" t="e">
        <f t="shared" si="113"/>
        <v>#DIV/0!</v>
      </c>
      <c r="AY134" s="61" t="e">
        <f t="shared" si="113"/>
        <v>#DIV/0!</v>
      </c>
      <c r="AZ134" s="61" t="e">
        <f t="shared" si="113"/>
        <v>#DIV/0!</v>
      </c>
      <c r="BA134" s="61" t="e">
        <f t="shared" si="113"/>
        <v>#DIV/0!</v>
      </c>
      <c r="BB134" s="61" t="e">
        <f t="shared" si="113"/>
        <v>#DIV/0!</v>
      </c>
      <c r="BC134" s="61" t="e">
        <f t="shared" si="113"/>
        <v>#DIV/0!</v>
      </c>
      <c r="BD134" s="61" t="e">
        <f t="shared" si="113"/>
        <v>#DIV/0!</v>
      </c>
      <c r="BE134" s="61" t="e">
        <f t="shared" si="113"/>
        <v>#DIV/0!</v>
      </c>
      <c r="BF134" s="61" t="e">
        <f t="shared" si="113"/>
        <v>#DIV/0!</v>
      </c>
      <c r="BG134" s="61" t="e">
        <f t="shared" si="113"/>
        <v>#DIV/0!</v>
      </c>
      <c r="BH134" s="61" t="e">
        <f t="shared" si="113"/>
        <v>#DIV/0!</v>
      </c>
      <c r="BI134" s="61" t="e">
        <f t="shared" si="113"/>
        <v>#DIV/0!</v>
      </c>
      <c r="BJ134" s="61" t="e">
        <f t="shared" si="113"/>
        <v>#DIV/0!</v>
      </c>
      <c r="BK134" s="61" t="e">
        <f t="shared" si="113"/>
        <v>#DIV/0!</v>
      </c>
      <c r="BL134" s="61" t="e">
        <f t="shared" si="113"/>
        <v>#DIV/0!</v>
      </c>
      <c r="BM134" s="61" t="e">
        <f t="shared" si="113"/>
        <v>#DIV/0!</v>
      </c>
      <c r="BN134" s="61" t="e">
        <f aca="true" t="shared" si="114" ref="BN134:CS134">IF(AND(BN36&gt;BN$97,BN36&lt;BN$98),LOG10(BN36),"")</f>
        <v>#DIV/0!</v>
      </c>
      <c r="BO134" s="61" t="e">
        <f t="shared" si="114"/>
        <v>#DIV/0!</v>
      </c>
      <c r="BP134" s="61" t="e">
        <f t="shared" si="114"/>
        <v>#DIV/0!</v>
      </c>
      <c r="BQ134" s="61" t="e">
        <f t="shared" si="114"/>
        <v>#DIV/0!</v>
      </c>
      <c r="BR134" s="61" t="e">
        <f t="shared" si="114"/>
        <v>#DIV/0!</v>
      </c>
      <c r="BS134" s="61" t="e">
        <f t="shared" si="114"/>
        <v>#DIV/0!</v>
      </c>
      <c r="BT134" s="61" t="e">
        <f t="shared" si="114"/>
        <v>#DIV/0!</v>
      </c>
      <c r="BU134" s="61" t="e">
        <f t="shared" si="114"/>
        <v>#DIV/0!</v>
      </c>
      <c r="BV134" s="61" t="e">
        <f t="shared" si="114"/>
        <v>#DIV/0!</v>
      </c>
      <c r="BW134" s="61" t="e">
        <f t="shared" si="114"/>
        <v>#DIV/0!</v>
      </c>
      <c r="BX134" s="61" t="e">
        <f t="shared" si="114"/>
        <v>#DIV/0!</v>
      </c>
      <c r="BY134" s="61" t="e">
        <f t="shared" si="114"/>
        <v>#DIV/0!</v>
      </c>
      <c r="BZ134" s="61" t="e">
        <f t="shared" si="114"/>
        <v>#DIV/0!</v>
      </c>
      <c r="CA134" s="61" t="e">
        <f t="shared" si="114"/>
        <v>#DIV/0!</v>
      </c>
      <c r="CB134" s="61" t="e">
        <f t="shared" si="114"/>
        <v>#DIV/0!</v>
      </c>
      <c r="CC134" s="61" t="e">
        <f t="shared" si="114"/>
        <v>#DIV/0!</v>
      </c>
      <c r="CD134" s="61" t="e">
        <f t="shared" si="114"/>
        <v>#DIV/0!</v>
      </c>
      <c r="CE134" s="61" t="e">
        <f t="shared" si="114"/>
        <v>#DIV/0!</v>
      </c>
      <c r="CF134" s="61" t="e">
        <f t="shared" si="114"/>
        <v>#DIV/0!</v>
      </c>
      <c r="CG134" s="61" t="e">
        <f t="shared" si="114"/>
        <v>#DIV/0!</v>
      </c>
      <c r="CH134" s="61" t="e">
        <f t="shared" si="114"/>
        <v>#DIV/0!</v>
      </c>
      <c r="CI134" s="61" t="e">
        <f t="shared" si="114"/>
        <v>#DIV/0!</v>
      </c>
      <c r="CJ134" s="61" t="e">
        <f t="shared" si="114"/>
        <v>#DIV/0!</v>
      </c>
      <c r="CK134" s="61" t="e">
        <f t="shared" si="114"/>
        <v>#DIV/0!</v>
      </c>
      <c r="CL134" s="61" t="e">
        <f t="shared" si="114"/>
        <v>#DIV/0!</v>
      </c>
      <c r="CM134" s="61" t="e">
        <f t="shared" si="114"/>
        <v>#DIV/0!</v>
      </c>
      <c r="CN134" s="61" t="e">
        <f t="shared" si="114"/>
        <v>#DIV/0!</v>
      </c>
      <c r="CO134" s="61" t="e">
        <f t="shared" si="114"/>
        <v>#DIV/0!</v>
      </c>
      <c r="CP134" s="61" t="e">
        <f t="shared" si="114"/>
        <v>#DIV/0!</v>
      </c>
      <c r="CQ134" s="61" t="e">
        <f t="shared" si="114"/>
        <v>#DIV/0!</v>
      </c>
      <c r="CR134" s="61" t="e">
        <f t="shared" si="114"/>
        <v>#DIV/0!</v>
      </c>
      <c r="CS134" s="61" t="e">
        <f t="shared" si="114"/>
        <v>#DIV/0!</v>
      </c>
    </row>
    <row r="135" spans="1:97" ht="12.75">
      <c r="A135" s="154">
        <v>36</v>
      </c>
      <c r="B135" s="61" t="e">
        <f aca="true" t="shared" si="115" ref="B135:AG135">IF(AND(B37&gt;B$97,B37&lt;B$98),LOG10(B37),"")</f>
        <v>#DIV/0!</v>
      </c>
      <c r="C135" s="61" t="e">
        <f t="shared" si="115"/>
        <v>#DIV/0!</v>
      </c>
      <c r="D135" s="61" t="e">
        <f t="shared" si="115"/>
        <v>#DIV/0!</v>
      </c>
      <c r="E135" s="61" t="e">
        <f t="shared" si="115"/>
        <v>#DIV/0!</v>
      </c>
      <c r="F135" s="61" t="e">
        <f t="shared" si="115"/>
        <v>#DIV/0!</v>
      </c>
      <c r="G135" s="61" t="e">
        <f t="shared" si="115"/>
        <v>#DIV/0!</v>
      </c>
      <c r="H135" s="61" t="e">
        <f t="shared" si="115"/>
        <v>#DIV/0!</v>
      </c>
      <c r="I135" s="61" t="e">
        <f t="shared" si="115"/>
        <v>#DIV/0!</v>
      </c>
      <c r="J135" s="61" t="e">
        <f t="shared" si="115"/>
        <v>#DIV/0!</v>
      </c>
      <c r="K135" s="61" t="e">
        <f t="shared" si="115"/>
        <v>#DIV/0!</v>
      </c>
      <c r="L135" s="61" t="e">
        <f t="shared" si="115"/>
        <v>#DIV/0!</v>
      </c>
      <c r="M135" s="61" t="e">
        <f t="shared" si="115"/>
        <v>#DIV/0!</v>
      </c>
      <c r="N135" s="61" t="e">
        <f t="shared" si="115"/>
        <v>#DIV/0!</v>
      </c>
      <c r="O135" s="61" t="e">
        <f t="shared" si="115"/>
        <v>#DIV/0!</v>
      </c>
      <c r="P135" s="61" t="e">
        <f t="shared" si="115"/>
        <v>#DIV/0!</v>
      </c>
      <c r="Q135" s="61" t="e">
        <f t="shared" si="115"/>
        <v>#DIV/0!</v>
      </c>
      <c r="R135" s="61" t="e">
        <f t="shared" si="115"/>
        <v>#DIV/0!</v>
      </c>
      <c r="S135" s="61" t="e">
        <f t="shared" si="115"/>
        <v>#DIV/0!</v>
      </c>
      <c r="T135" s="61" t="e">
        <f t="shared" si="115"/>
        <v>#DIV/0!</v>
      </c>
      <c r="U135" s="61" t="e">
        <f t="shared" si="115"/>
        <v>#DIV/0!</v>
      </c>
      <c r="V135" s="61" t="e">
        <f t="shared" si="115"/>
        <v>#DIV/0!</v>
      </c>
      <c r="W135" s="61" t="e">
        <f t="shared" si="115"/>
        <v>#DIV/0!</v>
      </c>
      <c r="X135" s="61" t="e">
        <f t="shared" si="115"/>
        <v>#DIV/0!</v>
      </c>
      <c r="Y135" s="61" t="e">
        <f t="shared" si="115"/>
        <v>#DIV/0!</v>
      </c>
      <c r="Z135" s="61" t="e">
        <f t="shared" si="115"/>
        <v>#DIV/0!</v>
      </c>
      <c r="AA135" s="61" t="e">
        <f t="shared" si="115"/>
        <v>#DIV/0!</v>
      </c>
      <c r="AB135" s="61" t="e">
        <f t="shared" si="115"/>
        <v>#DIV/0!</v>
      </c>
      <c r="AC135" s="61" t="e">
        <f t="shared" si="115"/>
        <v>#DIV/0!</v>
      </c>
      <c r="AD135" s="61" t="e">
        <f t="shared" si="115"/>
        <v>#DIV/0!</v>
      </c>
      <c r="AE135" s="61" t="e">
        <f t="shared" si="115"/>
        <v>#DIV/0!</v>
      </c>
      <c r="AF135" s="61" t="e">
        <f t="shared" si="115"/>
        <v>#DIV/0!</v>
      </c>
      <c r="AG135" s="61" t="e">
        <f t="shared" si="115"/>
        <v>#DIV/0!</v>
      </c>
      <c r="AH135" s="61" t="e">
        <f aca="true" t="shared" si="116" ref="AH135:BM135">IF(AND(AH37&gt;AH$97,AH37&lt;AH$98),LOG10(AH37),"")</f>
        <v>#DIV/0!</v>
      </c>
      <c r="AI135" s="61" t="e">
        <f t="shared" si="116"/>
        <v>#DIV/0!</v>
      </c>
      <c r="AJ135" s="61" t="e">
        <f t="shared" si="116"/>
        <v>#DIV/0!</v>
      </c>
      <c r="AK135" s="61" t="e">
        <f t="shared" si="116"/>
        <v>#DIV/0!</v>
      </c>
      <c r="AL135" s="61" t="e">
        <f t="shared" si="116"/>
        <v>#DIV/0!</v>
      </c>
      <c r="AM135" s="61" t="e">
        <f t="shared" si="116"/>
        <v>#DIV/0!</v>
      </c>
      <c r="AN135" s="61" t="e">
        <f t="shared" si="116"/>
        <v>#DIV/0!</v>
      </c>
      <c r="AO135" s="61" t="e">
        <f t="shared" si="116"/>
        <v>#DIV/0!</v>
      </c>
      <c r="AP135" s="61" t="e">
        <f t="shared" si="116"/>
        <v>#DIV/0!</v>
      </c>
      <c r="AQ135" s="61" t="e">
        <f t="shared" si="116"/>
        <v>#DIV/0!</v>
      </c>
      <c r="AR135" s="61" t="e">
        <f t="shared" si="116"/>
        <v>#DIV/0!</v>
      </c>
      <c r="AS135" s="61" t="e">
        <f t="shared" si="116"/>
        <v>#DIV/0!</v>
      </c>
      <c r="AT135" s="61" t="e">
        <f t="shared" si="116"/>
        <v>#DIV/0!</v>
      </c>
      <c r="AU135" s="61" t="e">
        <f t="shared" si="116"/>
        <v>#DIV/0!</v>
      </c>
      <c r="AV135" s="61" t="e">
        <f t="shared" si="116"/>
        <v>#DIV/0!</v>
      </c>
      <c r="AW135" s="61" t="e">
        <f t="shared" si="116"/>
        <v>#DIV/0!</v>
      </c>
      <c r="AX135" s="61" t="e">
        <f t="shared" si="116"/>
        <v>#DIV/0!</v>
      </c>
      <c r="AY135" s="61" t="e">
        <f t="shared" si="116"/>
        <v>#DIV/0!</v>
      </c>
      <c r="AZ135" s="61" t="e">
        <f t="shared" si="116"/>
        <v>#DIV/0!</v>
      </c>
      <c r="BA135" s="61" t="e">
        <f t="shared" si="116"/>
        <v>#DIV/0!</v>
      </c>
      <c r="BB135" s="61" t="e">
        <f t="shared" si="116"/>
        <v>#DIV/0!</v>
      </c>
      <c r="BC135" s="61" t="e">
        <f t="shared" si="116"/>
        <v>#DIV/0!</v>
      </c>
      <c r="BD135" s="61" t="e">
        <f t="shared" si="116"/>
        <v>#DIV/0!</v>
      </c>
      <c r="BE135" s="61" t="e">
        <f t="shared" si="116"/>
        <v>#DIV/0!</v>
      </c>
      <c r="BF135" s="61" t="e">
        <f t="shared" si="116"/>
        <v>#DIV/0!</v>
      </c>
      <c r="BG135" s="61" t="e">
        <f t="shared" si="116"/>
        <v>#DIV/0!</v>
      </c>
      <c r="BH135" s="61" t="e">
        <f t="shared" si="116"/>
        <v>#DIV/0!</v>
      </c>
      <c r="BI135" s="61" t="e">
        <f t="shared" si="116"/>
        <v>#DIV/0!</v>
      </c>
      <c r="BJ135" s="61" t="e">
        <f t="shared" si="116"/>
        <v>#DIV/0!</v>
      </c>
      <c r="BK135" s="61" t="e">
        <f t="shared" si="116"/>
        <v>#DIV/0!</v>
      </c>
      <c r="BL135" s="61" t="e">
        <f t="shared" si="116"/>
        <v>#DIV/0!</v>
      </c>
      <c r="BM135" s="61" t="e">
        <f t="shared" si="116"/>
        <v>#DIV/0!</v>
      </c>
      <c r="BN135" s="61" t="e">
        <f aca="true" t="shared" si="117" ref="BN135:CS135">IF(AND(BN37&gt;BN$97,BN37&lt;BN$98),LOG10(BN37),"")</f>
        <v>#DIV/0!</v>
      </c>
      <c r="BO135" s="61" t="e">
        <f t="shared" si="117"/>
        <v>#DIV/0!</v>
      </c>
      <c r="BP135" s="61" t="e">
        <f t="shared" si="117"/>
        <v>#DIV/0!</v>
      </c>
      <c r="BQ135" s="61" t="e">
        <f t="shared" si="117"/>
        <v>#DIV/0!</v>
      </c>
      <c r="BR135" s="61" t="e">
        <f t="shared" si="117"/>
        <v>#DIV/0!</v>
      </c>
      <c r="BS135" s="61" t="e">
        <f t="shared" si="117"/>
        <v>#DIV/0!</v>
      </c>
      <c r="BT135" s="61" t="e">
        <f t="shared" si="117"/>
        <v>#DIV/0!</v>
      </c>
      <c r="BU135" s="61" t="e">
        <f t="shared" si="117"/>
        <v>#DIV/0!</v>
      </c>
      <c r="BV135" s="61" t="e">
        <f t="shared" si="117"/>
        <v>#DIV/0!</v>
      </c>
      <c r="BW135" s="61" t="e">
        <f t="shared" si="117"/>
        <v>#DIV/0!</v>
      </c>
      <c r="BX135" s="61" t="e">
        <f t="shared" si="117"/>
        <v>#DIV/0!</v>
      </c>
      <c r="BY135" s="61" t="e">
        <f t="shared" si="117"/>
        <v>#DIV/0!</v>
      </c>
      <c r="BZ135" s="61" t="e">
        <f t="shared" si="117"/>
        <v>#DIV/0!</v>
      </c>
      <c r="CA135" s="61" t="e">
        <f t="shared" si="117"/>
        <v>#DIV/0!</v>
      </c>
      <c r="CB135" s="61" t="e">
        <f t="shared" si="117"/>
        <v>#DIV/0!</v>
      </c>
      <c r="CC135" s="61" t="e">
        <f t="shared" si="117"/>
        <v>#DIV/0!</v>
      </c>
      <c r="CD135" s="61" t="e">
        <f t="shared" si="117"/>
        <v>#DIV/0!</v>
      </c>
      <c r="CE135" s="61" t="e">
        <f t="shared" si="117"/>
        <v>#DIV/0!</v>
      </c>
      <c r="CF135" s="61" t="e">
        <f t="shared" si="117"/>
        <v>#DIV/0!</v>
      </c>
      <c r="CG135" s="61" t="e">
        <f t="shared" si="117"/>
        <v>#DIV/0!</v>
      </c>
      <c r="CH135" s="61" t="e">
        <f t="shared" si="117"/>
        <v>#DIV/0!</v>
      </c>
      <c r="CI135" s="61" t="e">
        <f t="shared" si="117"/>
        <v>#DIV/0!</v>
      </c>
      <c r="CJ135" s="61" t="e">
        <f t="shared" si="117"/>
        <v>#DIV/0!</v>
      </c>
      <c r="CK135" s="61" t="e">
        <f t="shared" si="117"/>
        <v>#DIV/0!</v>
      </c>
      <c r="CL135" s="61" t="e">
        <f t="shared" si="117"/>
        <v>#DIV/0!</v>
      </c>
      <c r="CM135" s="61" t="e">
        <f t="shared" si="117"/>
        <v>#DIV/0!</v>
      </c>
      <c r="CN135" s="61" t="e">
        <f t="shared" si="117"/>
        <v>#DIV/0!</v>
      </c>
      <c r="CO135" s="61" t="e">
        <f t="shared" si="117"/>
        <v>#DIV/0!</v>
      </c>
      <c r="CP135" s="61" t="e">
        <f t="shared" si="117"/>
        <v>#DIV/0!</v>
      </c>
      <c r="CQ135" s="61" t="e">
        <f t="shared" si="117"/>
        <v>#DIV/0!</v>
      </c>
      <c r="CR135" s="61" t="e">
        <f t="shared" si="117"/>
        <v>#DIV/0!</v>
      </c>
      <c r="CS135" s="61" t="e">
        <f t="shared" si="117"/>
        <v>#DIV/0!</v>
      </c>
    </row>
    <row r="136" spans="1:97" ht="12.75">
      <c r="A136" s="154">
        <v>37</v>
      </c>
      <c r="B136" s="61" t="e">
        <f aca="true" t="shared" si="118" ref="B136:AG136">IF(AND(B38&gt;B$97,B38&lt;B$98),LOG10(B38),"")</f>
        <v>#DIV/0!</v>
      </c>
      <c r="C136" s="61" t="e">
        <f t="shared" si="118"/>
        <v>#DIV/0!</v>
      </c>
      <c r="D136" s="61" t="e">
        <f t="shared" si="118"/>
        <v>#DIV/0!</v>
      </c>
      <c r="E136" s="61" t="e">
        <f t="shared" si="118"/>
        <v>#DIV/0!</v>
      </c>
      <c r="F136" s="61" t="e">
        <f t="shared" si="118"/>
        <v>#DIV/0!</v>
      </c>
      <c r="G136" s="61" t="e">
        <f t="shared" si="118"/>
        <v>#DIV/0!</v>
      </c>
      <c r="H136" s="61" t="e">
        <f t="shared" si="118"/>
        <v>#DIV/0!</v>
      </c>
      <c r="I136" s="61" t="e">
        <f t="shared" si="118"/>
        <v>#DIV/0!</v>
      </c>
      <c r="J136" s="61" t="e">
        <f t="shared" si="118"/>
        <v>#DIV/0!</v>
      </c>
      <c r="K136" s="61" t="e">
        <f t="shared" si="118"/>
        <v>#DIV/0!</v>
      </c>
      <c r="L136" s="61" t="e">
        <f t="shared" si="118"/>
        <v>#DIV/0!</v>
      </c>
      <c r="M136" s="61" t="e">
        <f t="shared" si="118"/>
        <v>#DIV/0!</v>
      </c>
      <c r="N136" s="61" t="e">
        <f t="shared" si="118"/>
        <v>#DIV/0!</v>
      </c>
      <c r="O136" s="61" t="e">
        <f t="shared" si="118"/>
        <v>#DIV/0!</v>
      </c>
      <c r="P136" s="61" t="e">
        <f t="shared" si="118"/>
        <v>#DIV/0!</v>
      </c>
      <c r="Q136" s="61" t="e">
        <f t="shared" si="118"/>
        <v>#DIV/0!</v>
      </c>
      <c r="R136" s="61" t="e">
        <f t="shared" si="118"/>
        <v>#DIV/0!</v>
      </c>
      <c r="S136" s="61" t="e">
        <f t="shared" si="118"/>
        <v>#DIV/0!</v>
      </c>
      <c r="T136" s="61" t="e">
        <f t="shared" si="118"/>
        <v>#DIV/0!</v>
      </c>
      <c r="U136" s="61" t="e">
        <f t="shared" si="118"/>
        <v>#DIV/0!</v>
      </c>
      <c r="V136" s="61" t="e">
        <f t="shared" si="118"/>
        <v>#DIV/0!</v>
      </c>
      <c r="W136" s="61" t="e">
        <f t="shared" si="118"/>
        <v>#DIV/0!</v>
      </c>
      <c r="X136" s="61" t="e">
        <f t="shared" si="118"/>
        <v>#DIV/0!</v>
      </c>
      <c r="Y136" s="61" t="e">
        <f t="shared" si="118"/>
        <v>#DIV/0!</v>
      </c>
      <c r="Z136" s="61" t="e">
        <f t="shared" si="118"/>
        <v>#DIV/0!</v>
      </c>
      <c r="AA136" s="61" t="e">
        <f t="shared" si="118"/>
        <v>#DIV/0!</v>
      </c>
      <c r="AB136" s="61" t="e">
        <f t="shared" si="118"/>
        <v>#DIV/0!</v>
      </c>
      <c r="AC136" s="61" t="e">
        <f t="shared" si="118"/>
        <v>#DIV/0!</v>
      </c>
      <c r="AD136" s="61" t="e">
        <f t="shared" si="118"/>
        <v>#DIV/0!</v>
      </c>
      <c r="AE136" s="61" t="e">
        <f t="shared" si="118"/>
        <v>#DIV/0!</v>
      </c>
      <c r="AF136" s="61" t="e">
        <f t="shared" si="118"/>
        <v>#DIV/0!</v>
      </c>
      <c r="AG136" s="61" t="e">
        <f t="shared" si="118"/>
        <v>#DIV/0!</v>
      </c>
      <c r="AH136" s="61" t="e">
        <f aca="true" t="shared" si="119" ref="AH136:BM136">IF(AND(AH38&gt;AH$97,AH38&lt;AH$98),LOG10(AH38),"")</f>
        <v>#DIV/0!</v>
      </c>
      <c r="AI136" s="61" t="e">
        <f t="shared" si="119"/>
        <v>#DIV/0!</v>
      </c>
      <c r="AJ136" s="61" t="e">
        <f t="shared" si="119"/>
        <v>#DIV/0!</v>
      </c>
      <c r="AK136" s="61" t="e">
        <f t="shared" si="119"/>
        <v>#DIV/0!</v>
      </c>
      <c r="AL136" s="61" t="e">
        <f t="shared" si="119"/>
        <v>#DIV/0!</v>
      </c>
      <c r="AM136" s="61" t="e">
        <f t="shared" si="119"/>
        <v>#DIV/0!</v>
      </c>
      <c r="AN136" s="61" t="e">
        <f t="shared" si="119"/>
        <v>#DIV/0!</v>
      </c>
      <c r="AO136" s="61" t="e">
        <f t="shared" si="119"/>
        <v>#DIV/0!</v>
      </c>
      <c r="AP136" s="61" t="e">
        <f t="shared" si="119"/>
        <v>#DIV/0!</v>
      </c>
      <c r="AQ136" s="61" t="e">
        <f t="shared" si="119"/>
        <v>#DIV/0!</v>
      </c>
      <c r="AR136" s="61" t="e">
        <f t="shared" si="119"/>
        <v>#DIV/0!</v>
      </c>
      <c r="AS136" s="61" t="e">
        <f t="shared" si="119"/>
        <v>#DIV/0!</v>
      </c>
      <c r="AT136" s="61" t="e">
        <f t="shared" si="119"/>
        <v>#DIV/0!</v>
      </c>
      <c r="AU136" s="61" t="e">
        <f t="shared" si="119"/>
        <v>#DIV/0!</v>
      </c>
      <c r="AV136" s="61" t="e">
        <f t="shared" si="119"/>
        <v>#DIV/0!</v>
      </c>
      <c r="AW136" s="61" t="e">
        <f t="shared" si="119"/>
        <v>#DIV/0!</v>
      </c>
      <c r="AX136" s="61" t="e">
        <f t="shared" si="119"/>
        <v>#DIV/0!</v>
      </c>
      <c r="AY136" s="61" t="e">
        <f t="shared" si="119"/>
        <v>#DIV/0!</v>
      </c>
      <c r="AZ136" s="61" t="e">
        <f t="shared" si="119"/>
        <v>#DIV/0!</v>
      </c>
      <c r="BA136" s="61" t="e">
        <f t="shared" si="119"/>
        <v>#DIV/0!</v>
      </c>
      <c r="BB136" s="61" t="e">
        <f t="shared" si="119"/>
        <v>#DIV/0!</v>
      </c>
      <c r="BC136" s="61" t="e">
        <f t="shared" si="119"/>
        <v>#DIV/0!</v>
      </c>
      <c r="BD136" s="61" t="e">
        <f t="shared" si="119"/>
        <v>#DIV/0!</v>
      </c>
      <c r="BE136" s="61" t="e">
        <f t="shared" si="119"/>
        <v>#DIV/0!</v>
      </c>
      <c r="BF136" s="61" t="e">
        <f t="shared" si="119"/>
        <v>#DIV/0!</v>
      </c>
      <c r="BG136" s="61" t="e">
        <f t="shared" si="119"/>
        <v>#DIV/0!</v>
      </c>
      <c r="BH136" s="61" t="e">
        <f t="shared" si="119"/>
        <v>#DIV/0!</v>
      </c>
      <c r="BI136" s="61" t="e">
        <f t="shared" si="119"/>
        <v>#DIV/0!</v>
      </c>
      <c r="BJ136" s="61" t="e">
        <f t="shared" si="119"/>
        <v>#DIV/0!</v>
      </c>
      <c r="BK136" s="61" t="e">
        <f t="shared" si="119"/>
        <v>#DIV/0!</v>
      </c>
      <c r="BL136" s="61" t="e">
        <f t="shared" si="119"/>
        <v>#DIV/0!</v>
      </c>
      <c r="BM136" s="61" t="e">
        <f t="shared" si="119"/>
        <v>#DIV/0!</v>
      </c>
      <c r="BN136" s="61" t="e">
        <f aca="true" t="shared" si="120" ref="BN136:CS136">IF(AND(BN38&gt;BN$97,BN38&lt;BN$98),LOG10(BN38),"")</f>
        <v>#DIV/0!</v>
      </c>
      <c r="BO136" s="61" t="e">
        <f t="shared" si="120"/>
        <v>#DIV/0!</v>
      </c>
      <c r="BP136" s="61" t="e">
        <f t="shared" si="120"/>
        <v>#DIV/0!</v>
      </c>
      <c r="BQ136" s="61" t="e">
        <f t="shared" si="120"/>
        <v>#DIV/0!</v>
      </c>
      <c r="BR136" s="61" t="e">
        <f t="shared" si="120"/>
        <v>#DIV/0!</v>
      </c>
      <c r="BS136" s="61" t="e">
        <f t="shared" si="120"/>
        <v>#DIV/0!</v>
      </c>
      <c r="BT136" s="61" t="e">
        <f t="shared" si="120"/>
        <v>#DIV/0!</v>
      </c>
      <c r="BU136" s="61" t="e">
        <f t="shared" si="120"/>
        <v>#DIV/0!</v>
      </c>
      <c r="BV136" s="61" t="e">
        <f t="shared" si="120"/>
        <v>#DIV/0!</v>
      </c>
      <c r="BW136" s="61" t="e">
        <f t="shared" si="120"/>
        <v>#DIV/0!</v>
      </c>
      <c r="BX136" s="61" t="e">
        <f t="shared" si="120"/>
        <v>#DIV/0!</v>
      </c>
      <c r="BY136" s="61" t="e">
        <f t="shared" si="120"/>
        <v>#DIV/0!</v>
      </c>
      <c r="BZ136" s="61" t="e">
        <f t="shared" si="120"/>
        <v>#DIV/0!</v>
      </c>
      <c r="CA136" s="61" t="e">
        <f t="shared" si="120"/>
        <v>#DIV/0!</v>
      </c>
      <c r="CB136" s="61" t="e">
        <f t="shared" si="120"/>
        <v>#DIV/0!</v>
      </c>
      <c r="CC136" s="61" t="e">
        <f t="shared" si="120"/>
        <v>#DIV/0!</v>
      </c>
      <c r="CD136" s="61" t="e">
        <f t="shared" si="120"/>
        <v>#DIV/0!</v>
      </c>
      <c r="CE136" s="61" t="e">
        <f t="shared" si="120"/>
        <v>#DIV/0!</v>
      </c>
      <c r="CF136" s="61" t="e">
        <f t="shared" si="120"/>
        <v>#DIV/0!</v>
      </c>
      <c r="CG136" s="61" t="e">
        <f t="shared" si="120"/>
        <v>#DIV/0!</v>
      </c>
      <c r="CH136" s="61" t="e">
        <f t="shared" si="120"/>
        <v>#DIV/0!</v>
      </c>
      <c r="CI136" s="61" t="e">
        <f t="shared" si="120"/>
        <v>#DIV/0!</v>
      </c>
      <c r="CJ136" s="61" t="e">
        <f t="shared" si="120"/>
        <v>#DIV/0!</v>
      </c>
      <c r="CK136" s="61" t="e">
        <f t="shared" si="120"/>
        <v>#DIV/0!</v>
      </c>
      <c r="CL136" s="61" t="e">
        <f t="shared" si="120"/>
        <v>#DIV/0!</v>
      </c>
      <c r="CM136" s="61" t="e">
        <f t="shared" si="120"/>
        <v>#DIV/0!</v>
      </c>
      <c r="CN136" s="61" t="e">
        <f t="shared" si="120"/>
        <v>#DIV/0!</v>
      </c>
      <c r="CO136" s="61" t="e">
        <f t="shared" si="120"/>
        <v>#DIV/0!</v>
      </c>
      <c r="CP136" s="61" t="e">
        <f t="shared" si="120"/>
        <v>#DIV/0!</v>
      </c>
      <c r="CQ136" s="61" t="e">
        <f t="shared" si="120"/>
        <v>#DIV/0!</v>
      </c>
      <c r="CR136" s="61" t="e">
        <f t="shared" si="120"/>
        <v>#DIV/0!</v>
      </c>
      <c r="CS136" s="61" t="e">
        <f t="shared" si="120"/>
        <v>#DIV/0!</v>
      </c>
    </row>
    <row r="137" spans="1:97" ht="12.75">
      <c r="A137" s="154">
        <v>38</v>
      </c>
      <c r="B137" s="61" t="e">
        <f aca="true" t="shared" si="121" ref="B137:AG137">IF(AND(B39&gt;B$97,B39&lt;B$98),LOG10(B39),"")</f>
        <v>#DIV/0!</v>
      </c>
      <c r="C137" s="61" t="e">
        <f t="shared" si="121"/>
        <v>#DIV/0!</v>
      </c>
      <c r="D137" s="61" t="e">
        <f t="shared" si="121"/>
        <v>#DIV/0!</v>
      </c>
      <c r="E137" s="61" t="e">
        <f t="shared" si="121"/>
        <v>#DIV/0!</v>
      </c>
      <c r="F137" s="61" t="e">
        <f t="shared" si="121"/>
        <v>#DIV/0!</v>
      </c>
      <c r="G137" s="61" t="e">
        <f t="shared" si="121"/>
        <v>#DIV/0!</v>
      </c>
      <c r="H137" s="61" t="e">
        <f t="shared" si="121"/>
        <v>#DIV/0!</v>
      </c>
      <c r="I137" s="61" t="e">
        <f t="shared" si="121"/>
        <v>#DIV/0!</v>
      </c>
      <c r="J137" s="61" t="e">
        <f t="shared" si="121"/>
        <v>#DIV/0!</v>
      </c>
      <c r="K137" s="61" t="e">
        <f t="shared" si="121"/>
        <v>#DIV/0!</v>
      </c>
      <c r="L137" s="61" t="e">
        <f t="shared" si="121"/>
        <v>#DIV/0!</v>
      </c>
      <c r="M137" s="61" t="e">
        <f t="shared" si="121"/>
        <v>#DIV/0!</v>
      </c>
      <c r="N137" s="61" t="e">
        <f t="shared" si="121"/>
        <v>#DIV/0!</v>
      </c>
      <c r="O137" s="61" t="e">
        <f t="shared" si="121"/>
        <v>#DIV/0!</v>
      </c>
      <c r="P137" s="61" t="e">
        <f t="shared" si="121"/>
        <v>#DIV/0!</v>
      </c>
      <c r="Q137" s="61" t="e">
        <f t="shared" si="121"/>
        <v>#DIV/0!</v>
      </c>
      <c r="R137" s="61" t="e">
        <f t="shared" si="121"/>
        <v>#DIV/0!</v>
      </c>
      <c r="S137" s="61" t="e">
        <f t="shared" si="121"/>
        <v>#DIV/0!</v>
      </c>
      <c r="T137" s="61" t="e">
        <f t="shared" si="121"/>
        <v>#DIV/0!</v>
      </c>
      <c r="U137" s="61" t="e">
        <f t="shared" si="121"/>
        <v>#DIV/0!</v>
      </c>
      <c r="V137" s="61" t="e">
        <f t="shared" si="121"/>
        <v>#DIV/0!</v>
      </c>
      <c r="W137" s="61" t="e">
        <f t="shared" si="121"/>
        <v>#DIV/0!</v>
      </c>
      <c r="X137" s="61" t="e">
        <f t="shared" si="121"/>
        <v>#DIV/0!</v>
      </c>
      <c r="Y137" s="61" t="e">
        <f t="shared" si="121"/>
        <v>#DIV/0!</v>
      </c>
      <c r="Z137" s="61" t="e">
        <f t="shared" si="121"/>
        <v>#DIV/0!</v>
      </c>
      <c r="AA137" s="61" t="e">
        <f t="shared" si="121"/>
        <v>#DIV/0!</v>
      </c>
      <c r="AB137" s="61" t="e">
        <f t="shared" si="121"/>
        <v>#DIV/0!</v>
      </c>
      <c r="AC137" s="61" t="e">
        <f t="shared" si="121"/>
        <v>#DIV/0!</v>
      </c>
      <c r="AD137" s="61" t="e">
        <f t="shared" si="121"/>
        <v>#DIV/0!</v>
      </c>
      <c r="AE137" s="61" t="e">
        <f t="shared" si="121"/>
        <v>#DIV/0!</v>
      </c>
      <c r="AF137" s="61" t="e">
        <f t="shared" si="121"/>
        <v>#DIV/0!</v>
      </c>
      <c r="AG137" s="61" t="e">
        <f t="shared" si="121"/>
        <v>#DIV/0!</v>
      </c>
      <c r="AH137" s="61" t="e">
        <f aca="true" t="shared" si="122" ref="AH137:BM137">IF(AND(AH39&gt;AH$97,AH39&lt;AH$98),LOG10(AH39),"")</f>
        <v>#DIV/0!</v>
      </c>
      <c r="AI137" s="61" t="e">
        <f t="shared" si="122"/>
        <v>#DIV/0!</v>
      </c>
      <c r="AJ137" s="61" t="e">
        <f t="shared" si="122"/>
        <v>#DIV/0!</v>
      </c>
      <c r="AK137" s="61" t="e">
        <f t="shared" si="122"/>
        <v>#DIV/0!</v>
      </c>
      <c r="AL137" s="61" t="e">
        <f t="shared" si="122"/>
        <v>#DIV/0!</v>
      </c>
      <c r="AM137" s="61" t="e">
        <f t="shared" si="122"/>
        <v>#DIV/0!</v>
      </c>
      <c r="AN137" s="61" t="e">
        <f t="shared" si="122"/>
        <v>#DIV/0!</v>
      </c>
      <c r="AO137" s="61" t="e">
        <f t="shared" si="122"/>
        <v>#DIV/0!</v>
      </c>
      <c r="AP137" s="61" t="e">
        <f t="shared" si="122"/>
        <v>#DIV/0!</v>
      </c>
      <c r="AQ137" s="61" t="e">
        <f t="shared" si="122"/>
        <v>#DIV/0!</v>
      </c>
      <c r="AR137" s="61" t="e">
        <f t="shared" si="122"/>
        <v>#DIV/0!</v>
      </c>
      <c r="AS137" s="61" t="e">
        <f t="shared" si="122"/>
        <v>#DIV/0!</v>
      </c>
      <c r="AT137" s="61" t="e">
        <f t="shared" si="122"/>
        <v>#DIV/0!</v>
      </c>
      <c r="AU137" s="61" t="e">
        <f t="shared" si="122"/>
        <v>#DIV/0!</v>
      </c>
      <c r="AV137" s="61" t="e">
        <f t="shared" si="122"/>
        <v>#DIV/0!</v>
      </c>
      <c r="AW137" s="61" t="e">
        <f t="shared" si="122"/>
        <v>#DIV/0!</v>
      </c>
      <c r="AX137" s="61" t="e">
        <f t="shared" si="122"/>
        <v>#DIV/0!</v>
      </c>
      <c r="AY137" s="61" t="e">
        <f t="shared" si="122"/>
        <v>#DIV/0!</v>
      </c>
      <c r="AZ137" s="61" t="e">
        <f t="shared" si="122"/>
        <v>#DIV/0!</v>
      </c>
      <c r="BA137" s="61" t="e">
        <f t="shared" si="122"/>
        <v>#DIV/0!</v>
      </c>
      <c r="BB137" s="61" t="e">
        <f t="shared" si="122"/>
        <v>#DIV/0!</v>
      </c>
      <c r="BC137" s="61" t="e">
        <f t="shared" si="122"/>
        <v>#DIV/0!</v>
      </c>
      <c r="BD137" s="61" t="e">
        <f t="shared" si="122"/>
        <v>#DIV/0!</v>
      </c>
      <c r="BE137" s="61" t="e">
        <f t="shared" si="122"/>
        <v>#DIV/0!</v>
      </c>
      <c r="BF137" s="61" t="e">
        <f t="shared" si="122"/>
        <v>#DIV/0!</v>
      </c>
      <c r="BG137" s="61" t="e">
        <f t="shared" si="122"/>
        <v>#DIV/0!</v>
      </c>
      <c r="BH137" s="61" t="e">
        <f t="shared" si="122"/>
        <v>#DIV/0!</v>
      </c>
      <c r="BI137" s="61" t="e">
        <f t="shared" si="122"/>
        <v>#DIV/0!</v>
      </c>
      <c r="BJ137" s="61" t="e">
        <f t="shared" si="122"/>
        <v>#DIV/0!</v>
      </c>
      <c r="BK137" s="61" t="e">
        <f t="shared" si="122"/>
        <v>#DIV/0!</v>
      </c>
      <c r="BL137" s="61" t="e">
        <f t="shared" si="122"/>
        <v>#DIV/0!</v>
      </c>
      <c r="BM137" s="61" t="e">
        <f t="shared" si="122"/>
        <v>#DIV/0!</v>
      </c>
      <c r="BN137" s="61" t="e">
        <f aca="true" t="shared" si="123" ref="BN137:CS137">IF(AND(BN39&gt;BN$97,BN39&lt;BN$98),LOG10(BN39),"")</f>
        <v>#DIV/0!</v>
      </c>
      <c r="BO137" s="61" t="e">
        <f t="shared" si="123"/>
        <v>#DIV/0!</v>
      </c>
      <c r="BP137" s="61" t="e">
        <f t="shared" si="123"/>
        <v>#DIV/0!</v>
      </c>
      <c r="BQ137" s="61" t="e">
        <f t="shared" si="123"/>
        <v>#DIV/0!</v>
      </c>
      <c r="BR137" s="61" t="e">
        <f t="shared" si="123"/>
        <v>#DIV/0!</v>
      </c>
      <c r="BS137" s="61" t="e">
        <f t="shared" si="123"/>
        <v>#DIV/0!</v>
      </c>
      <c r="BT137" s="61" t="e">
        <f t="shared" si="123"/>
        <v>#DIV/0!</v>
      </c>
      <c r="BU137" s="61" t="e">
        <f t="shared" si="123"/>
        <v>#DIV/0!</v>
      </c>
      <c r="BV137" s="61" t="e">
        <f t="shared" si="123"/>
        <v>#DIV/0!</v>
      </c>
      <c r="BW137" s="61" t="e">
        <f t="shared" si="123"/>
        <v>#DIV/0!</v>
      </c>
      <c r="BX137" s="61" t="e">
        <f t="shared" si="123"/>
        <v>#DIV/0!</v>
      </c>
      <c r="BY137" s="61" t="e">
        <f t="shared" si="123"/>
        <v>#DIV/0!</v>
      </c>
      <c r="BZ137" s="61" t="e">
        <f t="shared" si="123"/>
        <v>#DIV/0!</v>
      </c>
      <c r="CA137" s="61" t="e">
        <f t="shared" si="123"/>
        <v>#DIV/0!</v>
      </c>
      <c r="CB137" s="61" t="e">
        <f t="shared" si="123"/>
        <v>#DIV/0!</v>
      </c>
      <c r="CC137" s="61" t="e">
        <f t="shared" si="123"/>
        <v>#DIV/0!</v>
      </c>
      <c r="CD137" s="61" t="e">
        <f t="shared" si="123"/>
        <v>#DIV/0!</v>
      </c>
      <c r="CE137" s="61" t="e">
        <f t="shared" si="123"/>
        <v>#DIV/0!</v>
      </c>
      <c r="CF137" s="61" t="e">
        <f t="shared" si="123"/>
        <v>#DIV/0!</v>
      </c>
      <c r="CG137" s="61" t="e">
        <f t="shared" si="123"/>
        <v>#DIV/0!</v>
      </c>
      <c r="CH137" s="61" t="e">
        <f t="shared" si="123"/>
        <v>#DIV/0!</v>
      </c>
      <c r="CI137" s="61" t="e">
        <f t="shared" si="123"/>
        <v>#DIV/0!</v>
      </c>
      <c r="CJ137" s="61" t="e">
        <f t="shared" si="123"/>
        <v>#DIV/0!</v>
      </c>
      <c r="CK137" s="61" t="e">
        <f t="shared" si="123"/>
        <v>#DIV/0!</v>
      </c>
      <c r="CL137" s="61" t="e">
        <f t="shared" si="123"/>
        <v>#DIV/0!</v>
      </c>
      <c r="CM137" s="61" t="e">
        <f t="shared" si="123"/>
        <v>#DIV/0!</v>
      </c>
      <c r="CN137" s="61" t="e">
        <f t="shared" si="123"/>
        <v>#DIV/0!</v>
      </c>
      <c r="CO137" s="61" t="e">
        <f t="shared" si="123"/>
        <v>#DIV/0!</v>
      </c>
      <c r="CP137" s="61" t="e">
        <f t="shared" si="123"/>
        <v>#DIV/0!</v>
      </c>
      <c r="CQ137" s="61" t="e">
        <f t="shared" si="123"/>
        <v>#DIV/0!</v>
      </c>
      <c r="CR137" s="61" t="e">
        <f t="shared" si="123"/>
        <v>#DIV/0!</v>
      </c>
      <c r="CS137" s="61" t="e">
        <f t="shared" si="123"/>
        <v>#DIV/0!</v>
      </c>
    </row>
    <row r="138" spans="1:97" ht="12.75">
      <c r="A138" s="154">
        <v>39</v>
      </c>
      <c r="B138" s="61" t="e">
        <f aca="true" t="shared" si="124" ref="B138:AG138">IF(AND(B40&gt;B$97,B40&lt;B$98),LOG10(B40),"")</f>
        <v>#DIV/0!</v>
      </c>
      <c r="C138" s="61" t="e">
        <f t="shared" si="124"/>
        <v>#DIV/0!</v>
      </c>
      <c r="D138" s="61" t="e">
        <f t="shared" si="124"/>
        <v>#DIV/0!</v>
      </c>
      <c r="E138" s="61" t="e">
        <f t="shared" si="124"/>
        <v>#DIV/0!</v>
      </c>
      <c r="F138" s="61" t="e">
        <f t="shared" si="124"/>
        <v>#DIV/0!</v>
      </c>
      <c r="G138" s="61" t="e">
        <f t="shared" si="124"/>
        <v>#DIV/0!</v>
      </c>
      <c r="H138" s="61" t="e">
        <f t="shared" si="124"/>
        <v>#DIV/0!</v>
      </c>
      <c r="I138" s="61" t="e">
        <f t="shared" si="124"/>
        <v>#DIV/0!</v>
      </c>
      <c r="J138" s="61" t="e">
        <f t="shared" si="124"/>
        <v>#DIV/0!</v>
      </c>
      <c r="K138" s="61" t="e">
        <f t="shared" si="124"/>
        <v>#DIV/0!</v>
      </c>
      <c r="L138" s="61" t="e">
        <f t="shared" si="124"/>
        <v>#DIV/0!</v>
      </c>
      <c r="M138" s="61" t="e">
        <f t="shared" si="124"/>
        <v>#DIV/0!</v>
      </c>
      <c r="N138" s="61" t="e">
        <f t="shared" si="124"/>
        <v>#DIV/0!</v>
      </c>
      <c r="O138" s="61" t="e">
        <f t="shared" si="124"/>
        <v>#DIV/0!</v>
      </c>
      <c r="P138" s="61" t="e">
        <f t="shared" si="124"/>
        <v>#DIV/0!</v>
      </c>
      <c r="Q138" s="61" t="e">
        <f t="shared" si="124"/>
        <v>#DIV/0!</v>
      </c>
      <c r="R138" s="61" t="e">
        <f t="shared" si="124"/>
        <v>#DIV/0!</v>
      </c>
      <c r="S138" s="61" t="e">
        <f t="shared" si="124"/>
        <v>#DIV/0!</v>
      </c>
      <c r="T138" s="61" t="e">
        <f t="shared" si="124"/>
        <v>#DIV/0!</v>
      </c>
      <c r="U138" s="61" t="e">
        <f t="shared" si="124"/>
        <v>#DIV/0!</v>
      </c>
      <c r="V138" s="61" t="e">
        <f t="shared" si="124"/>
        <v>#DIV/0!</v>
      </c>
      <c r="W138" s="61" t="e">
        <f t="shared" si="124"/>
        <v>#DIV/0!</v>
      </c>
      <c r="X138" s="61" t="e">
        <f t="shared" si="124"/>
        <v>#DIV/0!</v>
      </c>
      <c r="Y138" s="61" t="e">
        <f t="shared" si="124"/>
        <v>#DIV/0!</v>
      </c>
      <c r="Z138" s="61" t="e">
        <f t="shared" si="124"/>
        <v>#DIV/0!</v>
      </c>
      <c r="AA138" s="61" t="e">
        <f t="shared" si="124"/>
        <v>#DIV/0!</v>
      </c>
      <c r="AB138" s="61" t="e">
        <f t="shared" si="124"/>
        <v>#DIV/0!</v>
      </c>
      <c r="AC138" s="61" t="e">
        <f t="shared" si="124"/>
        <v>#DIV/0!</v>
      </c>
      <c r="AD138" s="61" t="e">
        <f t="shared" si="124"/>
        <v>#DIV/0!</v>
      </c>
      <c r="AE138" s="61" t="e">
        <f t="shared" si="124"/>
        <v>#DIV/0!</v>
      </c>
      <c r="AF138" s="61" t="e">
        <f t="shared" si="124"/>
        <v>#DIV/0!</v>
      </c>
      <c r="AG138" s="61" t="e">
        <f t="shared" si="124"/>
        <v>#DIV/0!</v>
      </c>
      <c r="AH138" s="61" t="e">
        <f aca="true" t="shared" si="125" ref="AH138:BM138">IF(AND(AH40&gt;AH$97,AH40&lt;AH$98),LOG10(AH40),"")</f>
        <v>#DIV/0!</v>
      </c>
      <c r="AI138" s="61" t="e">
        <f t="shared" si="125"/>
        <v>#DIV/0!</v>
      </c>
      <c r="AJ138" s="61" t="e">
        <f t="shared" si="125"/>
        <v>#DIV/0!</v>
      </c>
      <c r="AK138" s="61" t="e">
        <f t="shared" si="125"/>
        <v>#DIV/0!</v>
      </c>
      <c r="AL138" s="61" t="e">
        <f t="shared" si="125"/>
        <v>#DIV/0!</v>
      </c>
      <c r="AM138" s="61" t="e">
        <f t="shared" si="125"/>
        <v>#DIV/0!</v>
      </c>
      <c r="AN138" s="61" t="e">
        <f t="shared" si="125"/>
        <v>#DIV/0!</v>
      </c>
      <c r="AO138" s="61" t="e">
        <f t="shared" si="125"/>
        <v>#DIV/0!</v>
      </c>
      <c r="AP138" s="61" t="e">
        <f t="shared" si="125"/>
        <v>#DIV/0!</v>
      </c>
      <c r="AQ138" s="61" t="e">
        <f t="shared" si="125"/>
        <v>#DIV/0!</v>
      </c>
      <c r="AR138" s="61" t="e">
        <f t="shared" si="125"/>
        <v>#DIV/0!</v>
      </c>
      <c r="AS138" s="61" t="e">
        <f t="shared" si="125"/>
        <v>#DIV/0!</v>
      </c>
      <c r="AT138" s="61" t="e">
        <f t="shared" si="125"/>
        <v>#DIV/0!</v>
      </c>
      <c r="AU138" s="61" t="e">
        <f t="shared" si="125"/>
        <v>#DIV/0!</v>
      </c>
      <c r="AV138" s="61" t="e">
        <f t="shared" si="125"/>
        <v>#DIV/0!</v>
      </c>
      <c r="AW138" s="61" t="e">
        <f t="shared" si="125"/>
        <v>#DIV/0!</v>
      </c>
      <c r="AX138" s="61" t="e">
        <f t="shared" si="125"/>
        <v>#DIV/0!</v>
      </c>
      <c r="AY138" s="61" t="e">
        <f t="shared" si="125"/>
        <v>#DIV/0!</v>
      </c>
      <c r="AZ138" s="61" t="e">
        <f t="shared" si="125"/>
        <v>#DIV/0!</v>
      </c>
      <c r="BA138" s="61" t="e">
        <f t="shared" si="125"/>
        <v>#DIV/0!</v>
      </c>
      <c r="BB138" s="61" t="e">
        <f t="shared" si="125"/>
        <v>#DIV/0!</v>
      </c>
      <c r="BC138" s="61" t="e">
        <f t="shared" si="125"/>
        <v>#DIV/0!</v>
      </c>
      <c r="BD138" s="61" t="e">
        <f t="shared" si="125"/>
        <v>#DIV/0!</v>
      </c>
      <c r="BE138" s="61" t="e">
        <f t="shared" si="125"/>
        <v>#DIV/0!</v>
      </c>
      <c r="BF138" s="61" t="e">
        <f t="shared" si="125"/>
        <v>#DIV/0!</v>
      </c>
      <c r="BG138" s="61" t="e">
        <f t="shared" si="125"/>
        <v>#DIV/0!</v>
      </c>
      <c r="BH138" s="61" t="e">
        <f t="shared" si="125"/>
        <v>#DIV/0!</v>
      </c>
      <c r="BI138" s="61" t="e">
        <f t="shared" si="125"/>
        <v>#DIV/0!</v>
      </c>
      <c r="BJ138" s="61" t="e">
        <f t="shared" si="125"/>
        <v>#DIV/0!</v>
      </c>
      <c r="BK138" s="61" t="e">
        <f t="shared" si="125"/>
        <v>#DIV/0!</v>
      </c>
      <c r="BL138" s="61" t="e">
        <f t="shared" si="125"/>
        <v>#DIV/0!</v>
      </c>
      <c r="BM138" s="61" t="e">
        <f t="shared" si="125"/>
        <v>#DIV/0!</v>
      </c>
      <c r="BN138" s="61" t="e">
        <f aca="true" t="shared" si="126" ref="BN138:CS138">IF(AND(BN40&gt;BN$97,BN40&lt;BN$98),LOG10(BN40),"")</f>
        <v>#DIV/0!</v>
      </c>
      <c r="BO138" s="61" t="e">
        <f t="shared" si="126"/>
        <v>#DIV/0!</v>
      </c>
      <c r="BP138" s="61" t="e">
        <f t="shared" si="126"/>
        <v>#DIV/0!</v>
      </c>
      <c r="BQ138" s="61" t="e">
        <f t="shared" si="126"/>
        <v>#DIV/0!</v>
      </c>
      <c r="BR138" s="61" t="e">
        <f t="shared" si="126"/>
        <v>#DIV/0!</v>
      </c>
      <c r="BS138" s="61" t="e">
        <f t="shared" si="126"/>
        <v>#DIV/0!</v>
      </c>
      <c r="BT138" s="61" t="e">
        <f t="shared" si="126"/>
        <v>#DIV/0!</v>
      </c>
      <c r="BU138" s="61" t="e">
        <f t="shared" si="126"/>
        <v>#DIV/0!</v>
      </c>
      <c r="BV138" s="61" t="e">
        <f t="shared" si="126"/>
        <v>#DIV/0!</v>
      </c>
      <c r="BW138" s="61" t="e">
        <f t="shared" si="126"/>
        <v>#DIV/0!</v>
      </c>
      <c r="BX138" s="61" t="e">
        <f t="shared" si="126"/>
        <v>#DIV/0!</v>
      </c>
      <c r="BY138" s="61" t="e">
        <f t="shared" si="126"/>
        <v>#DIV/0!</v>
      </c>
      <c r="BZ138" s="61" t="e">
        <f t="shared" si="126"/>
        <v>#DIV/0!</v>
      </c>
      <c r="CA138" s="61" t="e">
        <f t="shared" si="126"/>
        <v>#DIV/0!</v>
      </c>
      <c r="CB138" s="61" t="e">
        <f t="shared" si="126"/>
        <v>#DIV/0!</v>
      </c>
      <c r="CC138" s="61" t="e">
        <f t="shared" si="126"/>
        <v>#DIV/0!</v>
      </c>
      <c r="CD138" s="61" t="e">
        <f t="shared" si="126"/>
        <v>#DIV/0!</v>
      </c>
      <c r="CE138" s="61" t="e">
        <f t="shared" si="126"/>
        <v>#DIV/0!</v>
      </c>
      <c r="CF138" s="61" t="e">
        <f t="shared" si="126"/>
        <v>#DIV/0!</v>
      </c>
      <c r="CG138" s="61" t="e">
        <f t="shared" si="126"/>
        <v>#DIV/0!</v>
      </c>
      <c r="CH138" s="61" t="e">
        <f t="shared" si="126"/>
        <v>#DIV/0!</v>
      </c>
      <c r="CI138" s="61" t="e">
        <f t="shared" si="126"/>
        <v>#DIV/0!</v>
      </c>
      <c r="CJ138" s="61" t="e">
        <f t="shared" si="126"/>
        <v>#DIV/0!</v>
      </c>
      <c r="CK138" s="61" t="e">
        <f t="shared" si="126"/>
        <v>#DIV/0!</v>
      </c>
      <c r="CL138" s="61" t="e">
        <f t="shared" si="126"/>
        <v>#DIV/0!</v>
      </c>
      <c r="CM138" s="61" t="e">
        <f t="shared" si="126"/>
        <v>#DIV/0!</v>
      </c>
      <c r="CN138" s="61" t="e">
        <f t="shared" si="126"/>
        <v>#DIV/0!</v>
      </c>
      <c r="CO138" s="61" t="e">
        <f t="shared" si="126"/>
        <v>#DIV/0!</v>
      </c>
      <c r="CP138" s="61" t="e">
        <f t="shared" si="126"/>
        <v>#DIV/0!</v>
      </c>
      <c r="CQ138" s="61" t="e">
        <f t="shared" si="126"/>
        <v>#DIV/0!</v>
      </c>
      <c r="CR138" s="61" t="e">
        <f t="shared" si="126"/>
        <v>#DIV/0!</v>
      </c>
      <c r="CS138" s="61" t="e">
        <f t="shared" si="126"/>
        <v>#DIV/0!</v>
      </c>
    </row>
    <row r="139" spans="1:97" ht="12.75">
      <c r="A139" s="154">
        <v>40</v>
      </c>
      <c r="B139" s="61" t="e">
        <f aca="true" t="shared" si="127" ref="B139:AG139">IF(AND(B41&gt;B$97,B41&lt;B$98),LOG10(B41),"")</f>
        <v>#DIV/0!</v>
      </c>
      <c r="C139" s="61" t="e">
        <f t="shared" si="127"/>
        <v>#DIV/0!</v>
      </c>
      <c r="D139" s="61" t="e">
        <f t="shared" si="127"/>
        <v>#DIV/0!</v>
      </c>
      <c r="E139" s="61" t="e">
        <f t="shared" si="127"/>
        <v>#DIV/0!</v>
      </c>
      <c r="F139" s="61" t="e">
        <f t="shared" si="127"/>
        <v>#DIV/0!</v>
      </c>
      <c r="G139" s="61" t="e">
        <f t="shared" si="127"/>
        <v>#DIV/0!</v>
      </c>
      <c r="H139" s="61" t="e">
        <f t="shared" si="127"/>
        <v>#DIV/0!</v>
      </c>
      <c r="I139" s="61" t="e">
        <f t="shared" si="127"/>
        <v>#DIV/0!</v>
      </c>
      <c r="J139" s="61" t="e">
        <f t="shared" si="127"/>
        <v>#DIV/0!</v>
      </c>
      <c r="K139" s="61" t="e">
        <f t="shared" si="127"/>
        <v>#DIV/0!</v>
      </c>
      <c r="L139" s="61" t="e">
        <f t="shared" si="127"/>
        <v>#DIV/0!</v>
      </c>
      <c r="M139" s="61" t="e">
        <f t="shared" si="127"/>
        <v>#DIV/0!</v>
      </c>
      <c r="N139" s="61" t="e">
        <f t="shared" si="127"/>
        <v>#DIV/0!</v>
      </c>
      <c r="O139" s="61" t="e">
        <f t="shared" si="127"/>
        <v>#DIV/0!</v>
      </c>
      <c r="P139" s="61" t="e">
        <f t="shared" si="127"/>
        <v>#DIV/0!</v>
      </c>
      <c r="Q139" s="61" t="e">
        <f t="shared" si="127"/>
        <v>#DIV/0!</v>
      </c>
      <c r="R139" s="61" t="e">
        <f t="shared" si="127"/>
        <v>#DIV/0!</v>
      </c>
      <c r="S139" s="61" t="e">
        <f t="shared" si="127"/>
        <v>#DIV/0!</v>
      </c>
      <c r="T139" s="61" t="e">
        <f t="shared" si="127"/>
        <v>#DIV/0!</v>
      </c>
      <c r="U139" s="61" t="e">
        <f t="shared" si="127"/>
        <v>#DIV/0!</v>
      </c>
      <c r="V139" s="61" t="e">
        <f t="shared" si="127"/>
        <v>#DIV/0!</v>
      </c>
      <c r="W139" s="61" t="e">
        <f t="shared" si="127"/>
        <v>#DIV/0!</v>
      </c>
      <c r="X139" s="61" t="e">
        <f t="shared" si="127"/>
        <v>#DIV/0!</v>
      </c>
      <c r="Y139" s="61" t="e">
        <f t="shared" si="127"/>
        <v>#DIV/0!</v>
      </c>
      <c r="Z139" s="61" t="e">
        <f t="shared" si="127"/>
        <v>#DIV/0!</v>
      </c>
      <c r="AA139" s="61" t="e">
        <f t="shared" si="127"/>
        <v>#DIV/0!</v>
      </c>
      <c r="AB139" s="61" t="e">
        <f t="shared" si="127"/>
        <v>#DIV/0!</v>
      </c>
      <c r="AC139" s="61" t="e">
        <f t="shared" si="127"/>
        <v>#DIV/0!</v>
      </c>
      <c r="AD139" s="61" t="e">
        <f t="shared" si="127"/>
        <v>#DIV/0!</v>
      </c>
      <c r="AE139" s="61" t="e">
        <f t="shared" si="127"/>
        <v>#DIV/0!</v>
      </c>
      <c r="AF139" s="61" t="e">
        <f t="shared" si="127"/>
        <v>#DIV/0!</v>
      </c>
      <c r="AG139" s="61" t="e">
        <f t="shared" si="127"/>
        <v>#DIV/0!</v>
      </c>
      <c r="AH139" s="61" t="e">
        <f aca="true" t="shared" si="128" ref="AH139:BM139">IF(AND(AH41&gt;AH$97,AH41&lt;AH$98),LOG10(AH41),"")</f>
        <v>#DIV/0!</v>
      </c>
      <c r="AI139" s="61" t="e">
        <f t="shared" si="128"/>
        <v>#DIV/0!</v>
      </c>
      <c r="AJ139" s="61" t="e">
        <f t="shared" si="128"/>
        <v>#DIV/0!</v>
      </c>
      <c r="AK139" s="61" t="e">
        <f t="shared" si="128"/>
        <v>#DIV/0!</v>
      </c>
      <c r="AL139" s="61" t="e">
        <f t="shared" si="128"/>
        <v>#DIV/0!</v>
      </c>
      <c r="AM139" s="61" t="e">
        <f t="shared" si="128"/>
        <v>#DIV/0!</v>
      </c>
      <c r="AN139" s="61" t="e">
        <f t="shared" si="128"/>
        <v>#DIV/0!</v>
      </c>
      <c r="AO139" s="61" t="e">
        <f t="shared" si="128"/>
        <v>#DIV/0!</v>
      </c>
      <c r="AP139" s="61" t="e">
        <f t="shared" si="128"/>
        <v>#DIV/0!</v>
      </c>
      <c r="AQ139" s="61" t="e">
        <f t="shared" si="128"/>
        <v>#DIV/0!</v>
      </c>
      <c r="AR139" s="61" t="e">
        <f t="shared" si="128"/>
        <v>#DIV/0!</v>
      </c>
      <c r="AS139" s="61" t="e">
        <f t="shared" si="128"/>
        <v>#DIV/0!</v>
      </c>
      <c r="AT139" s="61" t="e">
        <f t="shared" si="128"/>
        <v>#DIV/0!</v>
      </c>
      <c r="AU139" s="61" t="e">
        <f t="shared" si="128"/>
        <v>#DIV/0!</v>
      </c>
      <c r="AV139" s="61" t="e">
        <f t="shared" si="128"/>
        <v>#DIV/0!</v>
      </c>
      <c r="AW139" s="61" t="e">
        <f t="shared" si="128"/>
        <v>#DIV/0!</v>
      </c>
      <c r="AX139" s="61" t="e">
        <f t="shared" si="128"/>
        <v>#DIV/0!</v>
      </c>
      <c r="AY139" s="61" t="e">
        <f t="shared" si="128"/>
        <v>#DIV/0!</v>
      </c>
      <c r="AZ139" s="61" t="e">
        <f t="shared" si="128"/>
        <v>#DIV/0!</v>
      </c>
      <c r="BA139" s="61" t="e">
        <f t="shared" si="128"/>
        <v>#DIV/0!</v>
      </c>
      <c r="BB139" s="61" t="e">
        <f t="shared" si="128"/>
        <v>#DIV/0!</v>
      </c>
      <c r="BC139" s="61" t="e">
        <f t="shared" si="128"/>
        <v>#DIV/0!</v>
      </c>
      <c r="BD139" s="61" t="e">
        <f t="shared" si="128"/>
        <v>#DIV/0!</v>
      </c>
      <c r="BE139" s="61" t="e">
        <f t="shared" si="128"/>
        <v>#DIV/0!</v>
      </c>
      <c r="BF139" s="61" t="e">
        <f t="shared" si="128"/>
        <v>#DIV/0!</v>
      </c>
      <c r="BG139" s="61" t="e">
        <f t="shared" si="128"/>
        <v>#DIV/0!</v>
      </c>
      <c r="BH139" s="61" t="e">
        <f t="shared" si="128"/>
        <v>#DIV/0!</v>
      </c>
      <c r="BI139" s="61" t="e">
        <f t="shared" si="128"/>
        <v>#DIV/0!</v>
      </c>
      <c r="BJ139" s="61" t="e">
        <f t="shared" si="128"/>
        <v>#DIV/0!</v>
      </c>
      <c r="BK139" s="61" t="e">
        <f t="shared" si="128"/>
        <v>#DIV/0!</v>
      </c>
      <c r="BL139" s="61" t="e">
        <f t="shared" si="128"/>
        <v>#DIV/0!</v>
      </c>
      <c r="BM139" s="61" t="e">
        <f t="shared" si="128"/>
        <v>#DIV/0!</v>
      </c>
      <c r="BN139" s="61" t="e">
        <f aca="true" t="shared" si="129" ref="BN139:CS139">IF(AND(BN41&gt;BN$97,BN41&lt;BN$98),LOG10(BN41),"")</f>
        <v>#DIV/0!</v>
      </c>
      <c r="BO139" s="61" t="e">
        <f t="shared" si="129"/>
        <v>#DIV/0!</v>
      </c>
      <c r="BP139" s="61" t="e">
        <f t="shared" si="129"/>
        <v>#DIV/0!</v>
      </c>
      <c r="BQ139" s="61" t="e">
        <f t="shared" si="129"/>
        <v>#DIV/0!</v>
      </c>
      <c r="BR139" s="61" t="e">
        <f t="shared" si="129"/>
        <v>#DIV/0!</v>
      </c>
      <c r="BS139" s="61" t="e">
        <f t="shared" si="129"/>
        <v>#DIV/0!</v>
      </c>
      <c r="BT139" s="61" t="e">
        <f t="shared" si="129"/>
        <v>#DIV/0!</v>
      </c>
      <c r="BU139" s="61" t="e">
        <f t="shared" si="129"/>
        <v>#DIV/0!</v>
      </c>
      <c r="BV139" s="61" t="e">
        <f t="shared" si="129"/>
        <v>#DIV/0!</v>
      </c>
      <c r="BW139" s="61" t="e">
        <f t="shared" si="129"/>
        <v>#DIV/0!</v>
      </c>
      <c r="BX139" s="61" t="e">
        <f t="shared" si="129"/>
        <v>#DIV/0!</v>
      </c>
      <c r="BY139" s="61" t="e">
        <f t="shared" si="129"/>
        <v>#DIV/0!</v>
      </c>
      <c r="BZ139" s="61" t="e">
        <f t="shared" si="129"/>
        <v>#DIV/0!</v>
      </c>
      <c r="CA139" s="61" t="e">
        <f t="shared" si="129"/>
        <v>#DIV/0!</v>
      </c>
      <c r="CB139" s="61" t="e">
        <f t="shared" si="129"/>
        <v>#DIV/0!</v>
      </c>
      <c r="CC139" s="61" t="e">
        <f t="shared" si="129"/>
        <v>#DIV/0!</v>
      </c>
      <c r="CD139" s="61" t="e">
        <f t="shared" si="129"/>
        <v>#DIV/0!</v>
      </c>
      <c r="CE139" s="61" t="e">
        <f t="shared" si="129"/>
        <v>#DIV/0!</v>
      </c>
      <c r="CF139" s="61" t="e">
        <f t="shared" si="129"/>
        <v>#DIV/0!</v>
      </c>
      <c r="CG139" s="61" t="e">
        <f t="shared" si="129"/>
        <v>#DIV/0!</v>
      </c>
      <c r="CH139" s="61" t="e">
        <f t="shared" si="129"/>
        <v>#DIV/0!</v>
      </c>
      <c r="CI139" s="61" t="e">
        <f t="shared" si="129"/>
        <v>#DIV/0!</v>
      </c>
      <c r="CJ139" s="61" t="e">
        <f t="shared" si="129"/>
        <v>#DIV/0!</v>
      </c>
      <c r="CK139" s="61" t="e">
        <f t="shared" si="129"/>
        <v>#DIV/0!</v>
      </c>
      <c r="CL139" s="61" t="e">
        <f t="shared" si="129"/>
        <v>#DIV/0!</v>
      </c>
      <c r="CM139" s="61" t="e">
        <f t="shared" si="129"/>
        <v>#DIV/0!</v>
      </c>
      <c r="CN139" s="61" t="e">
        <f t="shared" si="129"/>
        <v>#DIV/0!</v>
      </c>
      <c r="CO139" s="61" t="e">
        <f t="shared" si="129"/>
        <v>#DIV/0!</v>
      </c>
      <c r="CP139" s="61" t="e">
        <f t="shared" si="129"/>
        <v>#DIV/0!</v>
      </c>
      <c r="CQ139" s="61" t="e">
        <f t="shared" si="129"/>
        <v>#DIV/0!</v>
      </c>
      <c r="CR139" s="61" t="e">
        <f t="shared" si="129"/>
        <v>#DIV/0!</v>
      </c>
      <c r="CS139" s="61" t="e">
        <f t="shared" si="129"/>
        <v>#DIV/0!</v>
      </c>
    </row>
    <row r="141" spans="1:97" s="168" customFormat="1" ht="12.75">
      <c r="A141" s="169" t="s">
        <v>32</v>
      </c>
      <c r="B141" s="170" t="e">
        <f aca="true" t="shared" si="130" ref="B141:AG141">SLOPE($A$100:$A$139,B100:B139)</f>
        <v>#DIV/0!</v>
      </c>
      <c r="C141" s="170" t="e">
        <f t="shared" si="130"/>
        <v>#DIV/0!</v>
      </c>
      <c r="D141" s="170" t="e">
        <f t="shared" si="130"/>
        <v>#DIV/0!</v>
      </c>
      <c r="E141" s="170" t="e">
        <f t="shared" si="130"/>
        <v>#DIV/0!</v>
      </c>
      <c r="F141" s="170" t="e">
        <f t="shared" si="130"/>
        <v>#DIV/0!</v>
      </c>
      <c r="G141" s="170" t="e">
        <f t="shared" si="130"/>
        <v>#DIV/0!</v>
      </c>
      <c r="H141" s="170" t="e">
        <f t="shared" si="130"/>
        <v>#DIV/0!</v>
      </c>
      <c r="I141" s="170" t="e">
        <f t="shared" si="130"/>
        <v>#DIV/0!</v>
      </c>
      <c r="J141" s="170" t="e">
        <f t="shared" si="130"/>
        <v>#DIV/0!</v>
      </c>
      <c r="K141" s="170" t="e">
        <f t="shared" si="130"/>
        <v>#DIV/0!</v>
      </c>
      <c r="L141" s="170" t="e">
        <f t="shared" si="130"/>
        <v>#DIV/0!</v>
      </c>
      <c r="M141" s="170" t="e">
        <f t="shared" si="130"/>
        <v>#DIV/0!</v>
      </c>
      <c r="N141" s="170" t="e">
        <f t="shared" si="130"/>
        <v>#DIV/0!</v>
      </c>
      <c r="O141" s="170" t="e">
        <f t="shared" si="130"/>
        <v>#DIV/0!</v>
      </c>
      <c r="P141" s="170" t="e">
        <f t="shared" si="130"/>
        <v>#DIV/0!</v>
      </c>
      <c r="Q141" s="170" t="e">
        <f t="shared" si="130"/>
        <v>#DIV/0!</v>
      </c>
      <c r="R141" s="170" t="e">
        <f t="shared" si="130"/>
        <v>#DIV/0!</v>
      </c>
      <c r="S141" s="170" t="e">
        <f t="shared" si="130"/>
        <v>#DIV/0!</v>
      </c>
      <c r="T141" s="170" t="e">
        <f t="shared" si="130"/>
        <v>#DIV/0!</v>
      </c>
      <c r="U141" s="170" t="e">
        <f t="shared" si="130"/>
        <v>#DIV/0!</v>
      </c>
      <c r="V141" s="170" t="e">
        <f t="shared" si="130"/>
        <v>#DIV/0!</v>
      </c>
      <c r="W141" s="170" t="e">
        <f t="shared" si="130"/>
        <v>#DIV/0!</v>
      </c>
      <c r="X141" s="170" t="e">
        <f t="shared" si="130"/>
        <v>#DIV/0!</v>
      </c>
      <c r="Y141" s="170" t="e">
        <f t="shared" si="130"/>
        <v>#DIV/0!</v>
      </c>
      <c r="Z141" s="170" t="e">
        <f t="shared" si="130"/>
        <v>#DIV/0!</v>
      </c>
      <c r="AA141" s="170" t="e">
        <f t="shared" si="130"/>
        <v>#DIV/0!</v>
      </c>
      <c r="AB141" s="170" t="e">
        <f t="shared" si="130"/>
        <v>#DIV/0!</v>
      </c>
      <c r="AC141" s="170" t="e">
        <f t="shared" si="130"/>
        <v>#DIV/0!</v>
      </c>
      <c r="AD141" s="170" t="e">
        <f t="shared" si="130"/>
        <v>#DIV/0!</v>
      </c>
      <c r="AE141" s="170" t="e">
        <f t="shared" si="130"/>
        <v>#DIV/0!</v>
      </c>
      <c r="AF141" s="170" t="e">
        <f t="shared" si="130"/>
        <v>#DIV/0!</v>
      </c>
      <c r="AG141" s="170" t="e">
        <f t="shared" si="130"/>
        <v>#DIV/0!</v>
      </c>
      <c r="AH141" s="170" t="e">
        <f aca="true" t="shared" si="131" ref="AH141:BM141">SLOPE($A$100:$A$139,AH100:AH139)</f>
        <v>#DIV/0!</v>
      </c>
      <c r="AI141" s="170" t="e">
        <f t="shared" si="131"/>
        <v>#DIV/0!</v>
      </c>
      <c r="AJ141" s="170" t="e">
        <f t="shared" si="131"/>
        <v>#DIV/0!</v>
      </c>
      <c r="AK141" s="170" t="e">
        <f t="shared" si="131"/>
        <v>#DIV/0!</v>
      </c>
      <c r="AL141" s="170" t="e">
        <f t="shared" si="131"/>
        <v>#DIV/0!</v>
      </c>
      <c r="AM141" s="170" t="e">
        <f t="shared" si="131"/>
        <v>#DIV/0!</v>
      </c>
      <c r="AN141" s="170" t="e">
        <f t="shared" si="131"/>
        <v>#DIV/0!</v>
      </c>
      <c r="AO141" s="170" t="e">
        <f t="shared" si="131"/>
        <v>#DIV/0!</v>
      </c>
      <c r="AP141" s="170" t="e">
        <f t="shared" si="131"/>
        <v>#DIV/0!</v>
      </c>
      <c r="AQ141" s="170" t="e">
        <f t="shared" si="131"/>
        <v>#DIV/0!</v>
      </c>
      <c r="AR141" s="170" t="e">
        <f t="shared" si="131"/>
        <v>#DIV/0!</v>
      </c>
      <c r="AS141" s="170" t="e">
        <f t="shared" si="131"/>
        <v>#DIV/0!</v>
      </c>
      <c r="AT141" s="170" t="e">
        <f t="shared" si="131"/>
        <v>#DIV/0!</v>
      </c>
      <c r="AU141" s="170" t="e">
        <f t="shared" si="131"/>
        <v>#DIV/0!</v>
      </c>
      <c r="AV141" s="170" t="e">
        <f t="shared" si="131"/>
        <v>#DIV/0!</v>
      </c>
      <c r="AW141" s="170" t="e">
        <f t="shared" si="131"/>
        <v>#DIV/0!</v>
      </c>
      <c r="AX141" s="170" t="e">
        <f t="shared" si="131"/>
        <v>#DIV/0!</v>
      </c>
      <c r="AY141" s="170" t="e">
        <f t="shared" si="131"/>
        <v>#DIV/0!</v>
      </c>
      <c r="AZ141" s="170" t="e">
        <f t="shared" si="131"/>
        <v>#DIV/0!</v>
      </c>
      <c r="BA141" s="170" t="e">
        <f t="shared" si="131"/>
        <v>#DIV/0!</v>
      </c>
      <c r="BB141" s="170" t="e">
        <f t="shared" si="131"/>
        <v>#DIV/0!</v>
      </c>
      <c r="BC141" s="170" t="e">
        <f t="shared" si="131"/>
        <v>#DIV/0!</v>
      </c>
      <c r="BD141" s="170" t="e">
        <f t="shared" si="131"/>
        <v>#DIV/0!</v>
      </c>
      <c r="BE141" s="170" t="e">
        <f t="shared" si="131"/>
        <v>#DIV/0!</v>
      </c>
      <c r="BF141" s="170" t="e">
        <f t="shared" si="131"/>
        <v>#DIV/0!</v>
      </c>
      <c r="BG141" s="170" t="e">
        <f t="shared" si="131"/>
        <v>#DIV/0!</v>
      </c>
      <c r="BH141" s="170" t="e">
        <f t="shared" si="131"/>
        <v>#DIV/0!</v>
      </c>
      <c r="BI141" s="170" t="e">
        <f t="shared" si="131"/>
        <v>#DIV/0!</v>
      </c>
      <c r="BJ141" s="170" t="e">
        <f t="shared" si="131"/>
        <v>#DIV/0!</v>
      </c>
      <c r="BK141" s="170" t="e">
        <f t="shared" si="131"/>
        <v>#DIV/0!</v>
      </c>
      <c r="BL141" s="170" t="e">
        <f t="shared" si="131"/>
        <v>#DIV/0!</v>
      </c>
      <c r="BM141" s="170" t="e">
        <f t="shared" si="131"/>
        <v>#DIV/0!</v>
      </c>
      <c r="BN141" s="170" t="e">
        <f aca="true" t="shared" si="132" ref="BN141:CS141">SLOPE($A$100:$A$139,BN100:BN139)</f>
        <v>#DIV/0!</v>
      </c>
      <c r="BO141" s="170" t="e">
        <f t="shared" si="132"/>
        <v>#DIV/0!</v>
      </c>
      <c r="BP141" s="170" t="e">
        <f t="shared" si="132"/>
        <v>#DIV/0!</v>
      </c>
      <c r="BQ141" s="170" t="e">
        <f t="shared" si="132"/>
        <v>#DIV/0!</v>
      </c>
      <c r="BR141" s="170" t="e">
        <f t="shared" si="132"/>
        <v>#DIV/0!</v>
      </c>
      <c r="BS141" s="170" t="e">
        <f t="shared" si="132"/>
        <v>#DIV/0!</v>
      </c>
      <c r="BT141" s="170" t="e">
        <f t="shared" si="132"/>
        <v>#DIV/0!</v>
      </c>
      <c r="BU141" s="170" t="e">
        <f t="shared" si="132"/>
        <v>#DIV/0!</v>
      </c>
      <c r="BV141" s="170" t="e">
        <f t="shared" si="132"/>
        <v>#DIV/0!</v>
      </c>
      <c r="BW141" s="170" t="e">
        <f t="shared" si="132"/>
        <v>#DIV/0!</v>
      </c>
      <c r="BX141" s="170" t="e">
        <f t="shared" si="132"/>
        <v>#DIV/0!</v>
      </c>
      <c r="BY141" s="170" t="e">
        <f t="shared" si="132"/>
        <v>#DIV/0!</v>
      </c>
      <c r="BZ141" s="170" t="e">
        <f t="shared" si="132"/>
        <v>#DIV/0!</v>
      </c>
      <c r="CA141" s="170" t="e">
        <f t="shared" si="132"/>
        <v>#DIV/0!</v>
      </c>
      <c r="CB141" s="170" t="e">
        <f t="shared" si="132"/>
        <v>#DIV/0!</v>
      </c>
      <c r="CC141" s="170" t="e">
        <f t="shared" si="132"/>
        <v>#DIV/0!</v>
      </c>
      <c r="CD141" s="170" t="e">
        <f t="shared" si="132"/>
        <v>#DIV/0!</v>
      </c>
      <c r="CE141" s="170" t="e">
        <f t="shared" si="132"/>
        <v>#DIV/0!</v>
      </c>
      <c r="CF141" s="170" t="e">
        <f t="shared" si="132"/>
        <v>#DIV/0!</v>
      </c>
      <c r="CG141" s="170" t="e">
        <f t="shared" si="132"/>
        <v>#DIV/0!</v>
      </c>
      <c r="CH141" s="170" t="e">
        <f t="shared" si="132"/>
        <v>#DIV/0!</v>
      </c>
      <c r="CI141" s="170" t="e">
        <f t="shared" si="132"/>
        <v>#DIV/0!</v>
      </c>
      <c r="CJ141" s="170" t="e">
        <f t="shared" si="132"/>
        <v>#DIV/0!</v>
      </c>
      <c r="CK141" s="170" t="e">
        <f t="shared" si="132"/>
        <v>#DIV/0!</v>
      </c>
      <c r="CL141" s="170" t="e">
        <f t="shared" si="132"/>
        <v>#DIV/0!</v>
      </c>
      <c r="CM141" s="170" t="e">
        <f t="shared" si="132"/>
        <v>#DIV/0!</v>
      </c>
      <c r="CN141" s="170" t="e">
        <f t="shared" si="132"/>
        <v>#DIV/0!</v>
      </c>
      <c r="CO141" s="170" t="e">
        <f t="shared" si="132"/>
        <v>#DIV/0!</v>
      </c>
      <c r="CP141" s="170" t="e">
        <f t="shared" si="132"/>
        <v>#DIV/0!</v>
      </c>
      <c r="CQ141" s="170" t="e">
        <f t="shared" si="132"/>
        <v>#DIV/0!</v>
      </c>
      <c r="CR141" s="170" t="e">
        <f t="shared" si="132"/>
        <v>#DIV/0!</v>
      </c>
      <c r="CS141" s="170" t="e">
        <f t="shared" si="132"/>
        <v>#DIV/0!</v>
      </c>
    </row>
    <row r="142" spans="1:97" ht="12.75">
      <c r="A142" s="157" t="s">
        <v>137</v>
      </c>
      <c r="B142" s="171">
        <f aca="true" t="shared" si="133" ref="B142:AG142">IF(ISERR(SUM(B100:B139)/AVERAGE(B100:B139)),"",SUM(B100:B139)/AVERAGE(B100:B139))</f>
      </c>
      <c r="C142" s="171">
        <f t="shared" si="133"/>
      </c>
      <c r="D142" s="171">
        <f t="shared" si="133"/>
      </c>
      <c r="E142" s="171">
        <f t="shared" si="133"/>
      </c>
      <c r="F142" s="171">
        <f t="shared" si="133"/>
      </c>
      <c r="G142" s="171">
        <f t="shared" si="133"/>
      </c>
      <c r="H142" s="171">
        <f t="shared" si="133"/>
      </c>
      <c r="I142" s="171">
        <f t="shared" si="133"/>
      </c>
      <c r="J142" s="171">
        <f t="shared" si="133"/>
      </c>
      <c r="K142" s="171">
        <f t="shared" si="133"/>
      </c>
      <c r="L142" s="171">
        <f t="shared" si="133"/>
      </c>
      <c r="M142" s="171">
        <f t="shared" si="133"/>
      </c>
      <c r="N142" s="171">
        <f t="shared" si="133"/>
      </c>
      <c r="O142" s="171">
        <f t="shared" si="133"/>
      </c>
      <c r="P142" s="171">
        <f t="shared" si="133"/>
      </c>
      <c r="Q142" s="171">
        <f t="shared" si="133"/>
      </c>
      <c r="R142" s="171">
        <f t="shared" si="133"/>
      </c>
      <c r="S142" s="171">
        <f t="shared" si="133"/>
      </c>
      <c r="T142" s="171">
        <f t="shared" si="133"/>
      </c>
      <c r="U142" s="171">
        <f t="shared" si="133"/>
      </c>
      <c r="V142" s="171">
        <f t="shared" si="133"/>
      </c>
      <c r="W142" s="171">
        <f t="shared" si="133"/>
      </c>
      <c r="X142" s="171">
        <f t="shared" si="133"/>
      </c>
      <c r="Y142" s="171">
        <f t="shared" si="133"/>
      </c>
      <c r="Z142" s="171">
        <f t="shared" si="133"/>
      </c>
      <c r="AA142" s="171">
        <f t="shared" si="133"/>
      </c>
      <c r="AB142" s="171">
        <f t="shared" si="133"/>
      </c>
      <c r="AC142" s="171">
        <f t="shared" si="133"/>
      </c>
      <c r="AD142" s="171">
        <f t="shared" si="133"/>
      </c>
      <c r="AE142" s="171">
        <f t="shared" si="133"/>
      </c>
      <c r="AF142" s="171">
        <f t="shared" si="133"/>
      </c>
      <c r="AG142" s="171">
        <f t="shared" si="133"/>
      </c>
      <c r="AH142" s="171">
        <f aca="true" t="shared" si="134" ref="AH142:BM142">IF(ISERR(SUM(AH100:AH139)/AVERAGE(AH100:AH139)),"",SUM(AH100:AH139)/AVERAGE(AH100:AH139))</f>
      </c>
      <c r="AI142" s="171">
        <f t="shared" si="134"/>
      </c>
      <c r="AJ142" s="171">
        <f t="shared" si="134"/>
      </c>
      <c r="AK142" s="171">
        <f t="shared" si="134"/>
      </c>
      <c r="AL142" s="171">
        <f t="shared" si="134"/>
      </c>
      <c r="AM142" s="171">
        <f t="shared" si="134"/>
      </c>
      <c r="AN142" s="171">
        <f t="shared" si="134"/>
      </c>
      <c r="AO142" s="171">
        <f t="shared" si="134"/>
      </c>
      <c r="AP142" s="171">
        <f t="shared" si="134"/>
      </c>
      <c r="AQ142" s="171">
        <f t="shared" si="134"/>
      </c>
      <c r="AR142" s="171">
        <f t="shared" si="134"/>
      </c>
      <c r="AS142" s="171">
        <f t="shared" si="134"/>
      </c>
      <c r="AT142" s="171">
        <f t="shared" si="134"/>
      </c>
      <c r="AU142" s="171">
        <f t="shared" si="134"/>
      </c>
      <c r="AV142" s="171">
        <f t="shared" si="134"/>
      </c>
      <c r="AW142" s="171">
        <f t="shared" si="134"/>
      </c>
      <c r="AX142" s="171">
        <f t="shared" si="134"/>
      </c>
      <c r="AY142" s="171">
        <f t="shared" si="134"/>
      </c>
      <c r="AZ142" s="171">
        <f t="shared" si="134"/>
      </c>
      <c r="BA142" s="171">
        <f t="shared" si="134"/>
      </c>
      <c r="BB142" s="171">
        <f t="shared" si="134"/>
      </c>
      <c r="BC142" s="171">
        <f t="shared" si="134"/>
      </c>
      <c r="BD142" s="171">
        <f t="shared" si="134"/>
      </c>
      <c r="BE142" s="171">
        <f t="shared" si="134"/>
      </c>
      <c r="BF142" s="171">
        <f t="shared" si="134"/>
      </c>
      <c r="BG142" s="171">
        <f t="shared" si="134"/>
      </c>
      <c r="BH142" s="171">
        <f t="shared" si="134"/>
      </c>
      <c r="BI142" s="171">
        <f t="shared" si="134"/>
      </c>
      <c r="BJ142" s="171">
        <f t="shared" si="134"/>
      </c>
      <c r="BK142" s="171">
        <f t="shared" si="134"/>
      </c>
      <c r="BL142" s="171">
        <f t="shared" si="134"/>
      </c>
      <c r="BM142" s="171">
        <f t="shared" si="134"/>
      </c>
      <c r="BN142" s="171">
        <f aca="true" t="shared" si="135" ref="BN142:CS142">IF(ISERR(SUM(BN100:BN139)/AVERAGE(BN100:BN139)),"",SUM(BN100:BN139)/AVERAGE(BN100:BN139))</f>
      </c>
      <c r="BO142" s="171">
        <f t="shared" si="135"/>
      </c>
      <c r="BP142" s="171">
        <f t="shared" si="135"/>
      </c>
      <c r="BQ142" s="171">
        <f t="shared" si="135"/>
      </c>
      <c r="BR142" s="171">
        <f t="shared" si="135"/>
      </c>
      <c r="BS142" s="171">
        <f t="shared" si="135"/>
      </c>
      <c r="BT142" s="171">
        <f t="shared" si="135"/>
      </c>
      <c r="BU142" s="171">
        <f t="shared" si="135"/>
      </c>
      <c r="BV142" s="171">
        <f t="shared" si="135"/>
      </c>
      <c r="BW142" s="171">
        <f t="shared" si="135"/>
      </c>
      <c r="BX142" s="171">
        <f t="shared" si="135"/>
      </c>
      <c r="BY142" s="171">
        <f t="shared" si="135"/>
      </c>
      <c r="BZ142" s="171">
        <f t="shared" si="135"/>
      </c>
      <c r="CA142" s="171">
        <f t="shared" si="135"/>
      </c>
      <c r="CB142" s="171">
        <f t="shared" si="135"/>
      </c>
      <c r="CC142" s="171">
        <f t="shared" si="135"/>
      </c>
      <c r="CD142" s="171">
        <f t="shared" si="135"/>
      </c>
      <c r="CE142" s="171">
        <f t="shared" si="135"/>
      </c>
      <c r="CF142" s="171">
        <f t="shared" si="135"/>
      </c>
      <c r="CG142" s="171">
        <f t="shared" si="135"/>
      </c>
      <c r="CH142" s="171">
        <f t="shared" si="135"/>
      </c>
      <c r="CI142" s="171">
        <f t="shared" si="135"/>
      </c>
      <c r="CJ142" s="171">
        <f t="shared" si="135"/>
      </c>
      <c r="CK142" s="171">
        <f t="shared" si="135"/>
      </c>
      <c r="CL142" s="171">
        <f t="shared" si="135"/>
      </c>
      <c r="CM142" s="171">
        <f t="shared" si="135"/>
      </c>
      <c r="CN142" s="171">
        <f t="shared" si="135"/>
      </c>
      <c r="CO142" s="171">
        <f t="shared" si="135"/>
      </c>
      <c r="CP142" s="171">
        <f t="shared" si="135"/>
      </c>
      <c r="CQ142" s="171">
        <f t="shared" si="135"/>
      </c>
      <c r="CR142" s="171">
        <f t="shared" si="135"/>
      </c>
      <c r="CS142" s="171">
        <f t="shared" si="135"/>
      </c>
    </row>
    <row r="144" spans="1:97" s="174" customFormat="1" ht="15.75">
      <c r="A144" s="172" t="s">
        <v>30</v>
      </c>
      <c r="B144" s="173">
        <f aca="true" t="shared" si="136" ref="B144:AG144">IF(ISERR(10^(1/B141)),"",(10^(1/B141)-1))</f>
      </c>
      <c r="C144" s="173">
        <f t="shared" si="136"/>
      </c>
      <c r="D144" s="173">
        <f t="shared" si="136"/>
      </c>
      <c r="E144" s="173">
        <f t="shared" si="136"/>
      </c>
      <c r="F144" s="173">
        <f t="shared" si="136"/>
      </c>
      <c r="G144" s="173">
        <f t="shared" si="136"/>
      </c>
      <c r="H144" s="173">
        <f t="shared" si="136"/>
      </c>
      <c r="I144" s="173">
        <f t="shared" si="136"/>
      </c>
      <c r="J144" s="173">
        <f t="shared" si="136"/>
      </c>
      <c r="K144" s="173">
        <f t="shared" si="136"/>
      </c>
      <c r="L144" s="173">
        <f t="shared" si="136"/>
      </c>
      <c r="M144" s="173">
        <f t="shared" si="136"/>
      </c>
      <c r="N144" s="173">
        <f t="shared" si="136"/>
      </c>
      <c r="O144" s="173">
        <f t="shared" si="136"/>
      </c>
      <c r="P144" s="173">
        <f t="shared" si="136"/>
      </c>
      <c r="Q144" s="173">
        <f t="shared" si="136"/>
      </c>
      <c r="R144" s="173">
        <f t="shared" si="136"/>
      </c>
      <c r="S144" s="173">
        <f t="shared" si="136"/>
      </c>
      <c r="T144" s="173">
        <f t="shared" si="136"/>
      </c>
      <c r="U144" s="173">
        <f t="shared" si="136"/>
      </c>
      <c r="V144" s="173">
        <f t="shared" si="136"/>
      </c>
      <c r="W144" s="173">
        <f t="shared" si="136"/>
      </c>
      <c r="X144" s="173">
        <f t="shared" si="136"/>
      </c>
      <c r="Y144" s="173">
        <f t="shared" si="136"/>
      </c>
      <c r="Z144" s="173">
        <f t="shared" si="136"/>
      </c>
      <c r="AA144" s="173">
        <f t="shared" si="136"/>
      </c>
      <c r="AB144" s="173">
        <f t="shared" si="136"/>
      </c>
      <c r="AC144" s="173">
        <f t="shared" si="136"/>
      </c>
      <c r="AD144" s="173">
        <f t="shared" si="136"/>
      </c>
      <c r="AE144" s="173">
        <f t="shared" si="136"/>
      </c>
      <c r="AF144" s="173">
        <f t="shared" si="136"/>
      </c>
      <c r="AG144" s="173">
        <f t="shared" si="136"/>
      </c>
      <c r="AH144" s="173">
        <f aca="true" t="shared" si="137" ref="AH144:BM144">IF(ISERR(10^(1/AH141)),"",(10^(1/AH141)-1))</f>
      </c>
      <c r="AI144" s="173">
        <f t="shared" si="137"/>
      </c>
      <c r="AJ144" s="173">
        <f t="shared" si="137"/>
      </c>
      <c r="AK144" s="173">
        <f t="shared" si="137"/>
      </c>
      <c r="AL144" s="173">
        <f t="shared" si="137"/>
      </c>
      <c r="AM144" s="173">
        <f t="shared" si="137"/>
      </c>
      <c r="AN144" s="173">
        <f t="shared" si="137"/>
      </c>
      <c r="AO144" s="173">
        <f t="shared" si="137"/>
      </c>
      <c r="AP144" s="173">
        <f t="shared" si="137"/>
      </c>
      <c r="AQ144" s="173">
        <f t="shared" si="137"/>
      </c>
      <c r="AR144" s="173">
        <f t="shared" si="137"/>
      </c>
      <c r="AS144" s="173">
        <f t="shared" si="137"/>
      </c>
      <c r="AT144" s="173">
        <f t="shared" si="137"/>
      </c>
      <c r="AU144" s="173">
        <f t="shared" si="137"/>
      </c>
      <c r="AV144" s="173">
        <f t="shared" si="137"/>
      </c>
      <c r="AW144" s="173">
        <f t="shared" si="137"/>
      </c>
      <c r="AX144" s="173">
        <f t="shared" si="137"/>
      </c>
      <c r="AY144" s="173">
        <f t="shared" si="137"/>
      </c>
      <c r="AZ144" s="173">
        <f t="shared" si="137"/>
      </c>
      <c r="BA144" s="173">
        <f t="shared" si="137"/>
      </c>
      <c r="BB144" s="173">
        <f t="shared" si="137"/>
      </c>
      <c r="BC144" s="173">
        <f t="shared" si="137"/>
      </c>
      <c r="BD144" s="173">
        <f t="shared" si="137"/>
      </c>
      <c r="BE144" s="173">
        <f t="shared" si="137"/>
      </c>
      <c r="BF144" s="173">
        <f t="shared" si="137"/>
      </c>
      <c r="BG144" s="173">
        <f t="shared" si="137"/>
      </c>
      <c r="BH144" s="173">
        <f t="shared" si="137"/>
      </c>
      <c r="BI144" s="173">
        <f t="shared" si="137"/>
      </c>
      <c r="BJ144" s="173">
        <f t="shared" si="137"/>
      </c>
      <c r="BK144" s="173">
        <f t="shared" si="137"/>
      </c>
      <c r="BL144" s="173">
        <f t="shared" si="137"/>
      </c>
      <c r="BM144" s="173">
        <f t="shared" si="137"/>
      </c>
      <c r="BN144" s="173">
        <f aca="true" t="shared" si="138" ref="BN144:CS144">IF(ISERR(10^(1/BN141)),"",(10^(1/BN141)-1))</f>
      </c>
      <c r="BO144" s="173">
        <f t="shared" si="138"/>
      </c>
      <c r="BP144" s="173">
        <f t="shared" si="138"/>
      </c>
      <c r="BQ144" s="173">
        <f t="shared" si="138"/>
      </c>
      <c r="BR144" s="173">
        <f t="shared" si="138"/>
      </c>
      <c r="BS144" s="173">
        <f t="shared" si="138"/>
      </c>
      <c r="BT144" s="173">
        <f t="shared" si="138"/>
      </c>
      <c r="BU144" s="173">
        <f t="shared" si="138"/>
      </c>
      <c r="BV144" s="173">
        <f t="shared" si="138"/>
      </c>
      <c r="BW144" s="173">
        <f t="shared" si="138"/>
      </c>
      <c r="BX144" s="173">
        <f t="shared" si="138"/>
      </c>
      <c r="BY144" s="173">
        <f t="shared" si="138"/>
      </c>
      <c r="BZ144" s="173">
        <f t="shared" si="138"/>
      </c>
      <c r="CA144" s="173">
        <f t="shared" si="138"/>
      </c>
      <c r="CB144" s="173">
        <f t="shared" si="138"/>
      </c>
      <c r="CC144" s="173">
        <f t="shared" si="138"/>
      </c>
      <c r="CD144" s="173">
        <f t="shared" si="138"/>
      </c>
      <c r="CE144" s="173">
        <f t="shared" si="138"/>
      </c>
      <c r="CF144" s="173">
        <f t="shared" si="138"/>
      </c>
      <c r="CG144" s="173">
        <f t="shared" si="138"/>
      </c>
      <c r="CH144" s="173">
        <f t="shared" si="138"/>
      </c>
      <c r="CI144" s="173">
        <f t="shared" si="138"/>
      </c>
      <c r="CJ144" s="173">
        <f t="shared" si="138"/>
      </c>
      <c r="CK144" s="173">
        <f t="shared" si="138"/>
      </c>
      <c r="CL144" s="173">
        <f t="shared" si="138"/>
      </c>
      <c r="CM144" s="173">
        <f t="shared" si="138"/>
      </c>
      <c r="CN144" s="173">
        <f t="shared" si="138"/>
      </c>
      <c r="CO144" s="173">
        <f t="shared" si="138"/>
      </c>
      <c r="CP144" s="173">
        <f t="shared" si="138"/>
      </c>
      <c r="CQ144" s="173">
        <f t="shared" si="138"/>
      </c>
      <c r="CR144" s="173">
        <f t="shared" si="138"/>
      </c>
      <c r="CS144" s="173">
        <f t="shared" si="138"/>
      </c>
    </row>
    <row r="145" spans="1:95" s="170" customFormat="1" ht="12.75">
      <c r="A145" s="175"/>
      <c r="B145" s="170">
        <f>IF(ISERR(AVERAGE(B144:D144)),"",AVERAGE(B144:D144))</f>
      </c>
      <c r="E145" s="170">
        <f>IF(ISERR(AVERAGE(E144:G144)),"",AVERAGE(E144:G144))</f>
      </c>
      <c r="H145" s="170">
        <f>IF(ISERR(AVERAGE(H144:J144)),"",AVERAGE(H144:J144))</f>
      </c>
      <c r="K145" s="170">
        <f>IF(ISERR(AVERAGE(K144:M144)),"",AVERAGE(K144:M144))</f>
      </c>
      <c r="N145" s="170">
        <f>IF(ISERR(AVERAGE(N144:P144)),"",AVERAGE(N144:P144))</f>
      </c>
      <c r="Q145" s="170">
        <f>IF(ISERR(AVERAGE(Q144:S144)),"",AVERAGE(Q144:S144))</f>
      </c>
      <c r="T145" s="170">
        <f>IF(ISERR(AVERAGE(T144:V144)),"",AVERAGE(T144:V144))</f>
      </c>
      <c r="W145" s="170">
        <f>IF(ISERR(AVERAGE(W144:Y144)),"",AVERAGE(W144:Y144))</f>
      </c>
      <c r="Z145" s="170">
        <f>IF(ISERR(AVERAGE(Z144:AB144)),"",AVERAGE(Z144:AB144))</f>
      </c>
      <c r="AC145" s="170">
        <f>IF(ISERR(AVERAGE(AC144:AE144)),"",AVERAGE(AC144:AE144))</f>
      </c>
      <c r="AF145" s="170">
        <f>IF(ISERR(AVERAGE(AF144:AH144)),"",AVERAGE(AF144:AH144))</f>
      </c>
      <c r="AI145" s="170">
        <f>IF(ISERR(AVERAGE(AI144:AK144)),"",AVERAGE(AI144:AK144))</f>
      </c>
      <c r="AL145" s="170">
        <f>IF(ISERR(AVERAGE(AL144:AN144)),"",AVERAGE(AL144:AN144))</f>
      </c>
      <c r="AO145" s="170">
        <f>IF(ISERR(AVERAGE(AO144:AQ144)),"",AVERAGE(AO144:AQ144))</f>
      </c>
      <c r="AR145" s="170">
        <f>IF(ISERR(AVERAGE(AR144:AT144)),"",AVERAGE(AR144:AT144))</f>
      </c>
      <c r="AU145" s="170">
        <f>IF(ISERR(AVERAGE(AU144:AW144)),"",AVERAGE(AU144:AW144))</f>
      </c>
      <c r="AX145" s="170">
        <f>IF(ISERR(AVERAGE(AX144:AZ144)),"",AVERAGE(AX144:AZ144))</f>
      </c>
      <c r="BA145" s="170">
        <f>IF(ISERR(AVERAGE(BA144:BC144)),"",AVERAGE(BA144:BC144))</f>
      </c>
      <c r="BD145" s="170">
        <f>IF(ISERR(AVERAGE(BD144:BF144)),"",AVERAGE(BD144:BF144))</f>
      </c>
      <c r="BG145" s="170">
        <f>IF(ISERR(AVERAGE(BG144:BI144)),"",AVERAGE(BG144:BI144))</f>
      </c>
      <c r="BJ145" s="170">
        <f>IF(ISERR(AVERAGE(BJ144:BL144)),"",AVERAGE(BJ144:BL144))</f>
      </c>
      <c r="BM145" s="170">
        <f>IF(ISERR(AVERAGE(BM144:BO144)),"",AVERAGE(BM144:BO144))</f>
      </c>
      <c r="BP145" s="170">
        <f>IF(ISERR(AVERAGE(BP144:BR144)),"",AVERAGE(BP144:BR144))</f>
      </c>
      <c r="BS145" s="170">
        <f>IF(ISERR(AVERAGE(BS144:BU144)),"",AVERAGE(BS144:BU144))</f>
      </c>
      <c r="BV145" s="170">
        <f>IF(ISERR(AVERAGE(BV144:BX144)),"",AVERAGE(BV144:BX144))</f>
      </c>
      <c r="BY145" s="170">
        <f>IF(ISERR(AVERAGE(BY144:CA144)),"",AVERAGE(BY144:CA144))</f>
      </c>
      <c r="CB145" s="170">
        <f>IF(ISERR(AVERAGE(CB144:CD144)),"",AVERAGE(CB144:CD144))</f>
      </c>
      <c r="CE145" s="170">
        <f>IF(ISERR(AVERAGE(CE144:CG144)),"",AVERAGE(CE144:CG144))</f>
      </c>
      <c r="CH145" s="170">
        <f>IF(ISERR(AVERAGE(CH144:CJ144)),"",AVERAGE(CH144:CJ144))</f>
      </c>
      <c r="CK145" s="170">
        <f>IF(ISERR(AVERAGE(CK144:CM144)),"",AVERAGE(CK144:CM144))</f>
      </c>
      <c r="CN145" s="170">
        <f>IF(ISERR(AVERAGE(CN144:CP144)),"",AVERAGE(CN144:CP144))</f>
      </c>
      <c r="CQ145" s="170">
        <f>IF(ISERR(AVERAGE(CQ144:CS144)),"",AVERAGE(CQ144:CS144))</f>
      </c>
    </row>
    <row r="146" spans="1:97" ht="12.75">
      <c r="A146" s="157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6"/>
      <c r="AI146" s="176"/>
      <c r="AJ146" s="176"/>
      <c r="AK146" s="176"/>
      <c r="AL146" s="176"/>
      <c r="AM146" s="176"/>
      <c r="AN146" s="176"/>
      <c r="AO146" s="176"/>
      <c r="AP146" s="176"/>
      <c r="AQ146" s="176"/>
      <c r="AR146" s="176"/>
      <c r="AS146" s="176"/>
      <c r="AT146" s="176"/>
      <c r="AU146" s="176"/>
      <c r="AV146" s="176"/>
      <c r="AW146" s="176"/>
      <c r="AX146" s="176"/>
      <c r="AY146" s="176"/>
      <c r="AZ146" s="176"/>
      <c r="BA146" s="176"/>
      <c r="BB146" s="176"/>
      <c r="BC146" s="176"/>
      <c r="BD146" s="176"/>
      <c r="BE146" s="176"/>
      <c r="BF146" s="176"/>
      <c r="BG146" s="176"/>
      <c r="BH146" s="176"/>
      <c r="BI146" s="176"/>
      <c r="BJ146" s="176"/>
      <c r="BK146" s="176"/>
      <c r="BL146" s="176"/>
      <c r="BM146" s="176"/>
      <c r="BN146" s="176"/>
      <c r="BO146" s="176"/>
      <c r="BP146" s="176"/>
      <c r="BQ146" s="176"/>
      <c r="BR146" s="176"/>
      <c r="BS146" s="176"/>
      <c r="BT146" s="176"/>
      <c r="BU146" s="176"/>
      <c r="BV146" s="176"/>
      <c r="BW146" s="176"/>
      <c r="BX146" s="176"/>
      <c r="BY146" s="176"/>
      <c r="BZ146" s="176"/>
      <c r="CA146" s="176"/>
      <c r="CB146" s="176"/>
      <c r="CC146" s="176"/>
      <c r="CD146" s="176"/>
      <c r="CE146" s="176"/>
      <c r="CF146" s="176"/>
      <c r="CG146" s="176"/>
      <c r="CH146" s="176"/>
      <c r="CI146" s="176"/>
      <c r="CJ146" s="176"/>
      <c r="CK146" s="176"/>
      <c r="CL146" s="176"/>
      <c r="CM146" s="176"/>
      <c r="CN146" s="176"/>
      <c r="CO146" s="176"/>
      <c r="CP146" s="176"/>
      <c r="CQ146" s="176"/>
      <c r="CR146" s="176"/>
      <c r="CS146" s="176"/>
    </row>
    <row r="148" spans="1:95" ht="12.75">
      <c r="A148" s="157" t="s">
        <v>44</v>
      </c>
      <c r="B148" s="170">
        <f>IF(ISERR(STDEV(B144:D144)),"",STDEV(B144:D144))</f>
      </c>
      <c r="C148" s="170"/>
      <c r="D148" s="170"/>
      <c r="E148" s="170">
        <f>IF(ISERR(STDEV(E144:G144)),"",STDEV(E144:G144))</f>
      </c>
      <c r="F148" s="170"/>
      <c r="G148" s="170"/>
      <c r="H148" s="170">
        <f>IF(ISERR(STDEV(H144:J144)),"",STDEV(H144:J144))</f>
      </c>
      <c r="I148" s="170"/>
      <c r="J148" s="170"/>
      <c r="K148" s="170">
        <f>IF(ISERR(STDEV(K144:M144)),"",STDEV(K144:M144))</f>
      </c>
      <c r="L148" s="170"/>
      <c r="M148" s="170"/>
      <c r="N148" s="170">
        <f>IF(ISERR(STDEV(N144:P144)),"",STDEV(N144:P144))</f>
      </c>
      <c r="O148" s="170"/>
      <c r="P148" s="170"/>
      <c r="Q148" s="170">
        <f>IF(ISERR(STDEV(Q144:S144)),"",STDEV(Q144:S144))</f>
      </c>
      <c r="R148" s="170"/>
      <c r="S148" s="170"/>
      <c r="T148" s="170">
        <f>IF(ISERR(STDEV(T144:V144)),"",STDEV(T144:V144))</f>
      </c>
      <c r="U148" s="170"/>
      <c r="V148" s="170"/>
      <c r="W148" s="170">
        <f>IF(ISERR(STDEV(W144:Y144)),"",STDEV(W144:Y144))</f>
      </c>
      <c r="X148" s="170"/>
      <c r="Y148" s="170"/>
      <c r="Z148" s="170">
        <f>IF(ISERR(STDEV(Z144:AB144)),"",STDEV(Z144:AB144))</f>
      </c>
      <c r="AA148" s="170"/>
      <c r="AB148" s="170"/>
      <c r="AC148" s="170">
        <f>IF(ISERR(STDEV(AC144:AE144)),"",STDEV(AC144:AE144))</f>
      </c>
      <c r="AD148" s="170"/>
      <c r="AE148" s="170"/>
      <c r="AF148" s="170">
        <f>IF(ISERR(STDEV(AF144:AH144)),"",STDEV(AF144:AH144))</f>
      </c>
      <c r="AG148" s="170"/>
      <c r="AH148" s="170"/>
      <c r="AI148" s="170">
        <f>IF(ISERR(STDEV(AI144:AK144)),"",STDEV(AI144:AK144))</f>
      </c>
      <c r="AJ148" s="170"/>
      <c r="AK148" s="170"/>
      <c r="AL148" s="170">
        <f>IF(ISERR(STDEV(AL144:AN144)),"",STDEV(AL144:AN144))</f>
      </c>
      <c r="AM148" s="170"/>
      <c r="AN148" s="170"/>
      <c r="AO148" s="170">
        <f>IF(ISERR(STDEV(AO144:AQ144)),"",STDEV(AO144:AQ144))</f>
      </c>
      <c r="AP148" s="170"/>
      <c r="AQ148" s="170"/>
      <c r="AR148" s="170">
        <f>IF(ISERR(STDEV(AR144:AT144)),"",STDEV(AR144:AT144))</f>
      </c>
      <c r="AS148" s="170"/>
      <c r="AT148" s="170"/>
      <c r="AU148" s="170">
        <f>IF(ISERR(STDEV(AU144:AW144)),"",STDEV(AU144:AW144))</f>
      </c>
      <c r="AV148" s="170"/>
      <c r="AW148" s="170"/>
      <c r="AX148" s="170">
        <f>IF(ISERR(STDEV(AX144:AZ144)),"",STDEV(AX144:AZ144))</f>
      </c>
      <c r="AY148" s="170"/>
      <c r="AZ148" s="170"/>
      <c r="BA148" s="170">
        <f>IF(ISERR(STDEV(BA144:BC144)),"",STDEV(BA144:BC144))</f>
      </c>
      <c r="BB148" s="170"/>
      <c r="BC148" s="170"/>
      <c r="BD148" s="170">
        <f>IF(ISERR(STDEV(BD144:BF144)),"",STDEV(BD144:BF144))</f>
      </c>
      <c r="BE148" s="170"/>
      <c r="BF148" s="170"/>
      <c r="BG148" s="170">
        <f>IF(ISERR(STDEV(BG144:BI144)),"",STDEV(BG144:BI144))</f>
      </c>
      <c r="BH148" s="170"/>
      <c r="BI148" s="170"/>
      <c r="BJ148" s="170">
        <f>IF(ISERR(STDEV(BJ144:BL144)),"",STDEV(BJ144:BL144))</f>
      </c>
      <c r="BK148" s="170"/>
      <c r="BL148" s="170"/>
      <c r="BM148" s="170">
        <f>IF(ISERR(STDEV(BM144:BO144)),"",STDEV(BM144:BO144))</f>
      </c>
      <c r="BN148" s="170"/>
      <c r="BO148" s="170"/>
      <c r="BP148" s="170">
        <f>IF(ISERR(STDEV(BP144:BR144)),"",STDEV(BP144:BR144))</f>
      </c>
      <c r="BQ148" s="170"/>
      <c r="BR148" s="170"/>
      <c r="BS148" s="170">
        <f>IF(ISERR(STDEV(BS144:BU144)),"",STDEV(BS144:BU144))</f>
      </c>
      <c r="BT148" s="170"/>
      <c r="BU148" s="170"/>
      <c r="BV148" s="170">
        <f>IF(ISERR(STDEV(BV144:BX144)),"",STDEV(BV144:BX144))</f>
      </c>
      <c r="BW148" s="170"/>
      <c r="BX148" s="170"/>
      <c r="BY148" s="170">
        <f>IF(ISERR(STDEV(BY144:CA144)),"",STDEV(BY144:CA144))</f>
      </c>
      <c r="BZ148" s="170"/>
      <c r="CA148" s="170"/>
      <c r="CB148" s="170">
        <f>IF(ISERR(STDEV(CB144:CD144)),"",STDEV(CB144:CD144))</f>
      </c>
      <c r="CC148" s="170"/>
      <c r="CD148" s="170"/>
      <c r="CE148" s="170">
        <f>IF(ISERR(STDEV(CE144:CG144)),"",STDEV(CE144:CG144))</f>
      </c>
      <c r="CF148" s="170"/>
      <c r="CG148" s="170"/>
      <c r="CH148" s="170">
        <f>IF(ISERR(STDEV(CH144:CJ144)),"",STDEV(CH144:CJ144))</f>
      </c>
      <c r="CI148" s="170"/>
      <c r="CJ148" s="170"/>
      <c r="CK148" s="170">
        <f>IF(ISERR(STDEV(CK144:CM144)),"",STDEV(CK144:CM144))</f>
      </c>
      <c r="CL148" s="170"/>
      <c r="CM148" s="170"/>
      <c r="CN148" s="170">
        <f>IF(ISERR(STDEV(CN144:CP144)),"",STDEV(CN144:CP144))</f>
      </c>
      <c r="CO148" s="170"/>
      <c r="CP148" s="170"/>
      <c r="CQ148" s="170">
        <f>IF(ISERR(STDEV(CQ144:CS144)),"",STDEV(CQ144:CS144))</f>
      </c>
    </row>
    <row r="149" spans="1:95" ht="12.75">
      <c r="A149" s="157" t="s">
        <v>149</v>
      </c>
      <c r="B149" s="170">
        <f>IF(ISERR(B148/B145),"",(B148/B145))</f>
      </c>
      <c r="C149" s="170">
        <f aca="true" t="shared" si="139" ref="C149:BN149">IF(ISERR(C148/C145),"",(C148/C145))</f>
      </c>
      <c r="D149" s="170">
        <f t="shared" si="139"/>
      </c>
      <c r="E149" s="170">
        <f t="shared" si="139"/>
      </c>
      <c r="F149" s="170">
        <f t="shared" si="139"/>
      </c>
      <c r="G149" s="170">
        <f t="shared" si="139"/>
      </c>
      <c r="H149" s="170">
        <f t="shared" si="139"/>
      </c>
      <c r="I149" s="170">
        <f t="shared" si="139"/>
      </c>
      <c r="J149" s="170">
        <f t="shared" si="139"/>
      </c>
      <c r="K149" s="170">
        <f t="shared" si="139"/>
      </c>
      <c r="L149" s="170">
        <f t="shared" si="139"/>
      </c>
      <c r="M149" s="170">
        <f t="shared" si="139"/>
      </c>
      <c r="N149" s="170">
        <f t="shared" si="139"/>
      </c>
      <c r="O149" s="170">
        <f t="shared" si="139"/>
      </c>
      <c r="P149" s="170">
        <f t="shared" si="139"/>
      </c>
      <c r="Q149" s="170">
        <f t="shared" si="139"/>
      </c>
      <c r="R149" s="170">
        <f t="shared" si="139"/>
      </c>
      <c r="S149" s="170">
        <f t="shared" si="139"/>
      </c>
      <c r="T149" s="170">
        <f t="shared" si="139"/>
      </c>
      <c r="U149" s="170">
        <f t="shared" si="139"/>
      </c>
      <c r="V149" s="170">
        <f t="shared" si="139"/>
      </c>
      <c r="W149" s="170">
        <f t="shared" si="139"/>
      </c>
      <c r="X149" s="170">
        <f t="shared" si="139"/>
      </c>
      <c r="Y149" s="170">
        <f t="shared" si="139"/>
      </c>
      <c r="Z149" s="170">
        <f t="shared" si="139"/>
      </c>
      <c r="AA149" s="170">
        <f t="shared" si="139"/>
      </c>
      <c r="AB149" s="170">
        <f t="shared" si="139"/>
      </c>
      <c r="AC149" s="170">
        <f t="shared" si="139"/>
      </c>
      <c r="AD149" s="170">
        <f t="shared" si="139"/>
      </c>
      <c r="AE149" s="170">
        <f t="shared" si="139"/>
      </c>
      <c r="AF149" s="170">
        <f t="shared" si="139"/>
      </c>
      <c r="AG149" s="170">
        <f t="shared" si="139"/>
      </c>
      <c r="AH149" s="170">
        <f t="shared" si="139"/>
      </c>
      <c r="AI149" s="170">
        <f t="shared" si="139"/>
      </c>
      <c r="AJ149" s="170">
        <f t="shared" si="139"/>
      </c>
      <c r="AK149" s="170">
        <f t="shared" si="139"/>
      </c>
      <c r="AL149" s="170">
        <f t="shared" si="139"/>
      </c>
      <c r="AM149" s="170">
        <f t="shared" si="139"/>
      </c>
      <c r="AN149" s="170">
        <f t="shared" si="139"/>
      </c>
      <c r="AO149" s="170">
        <f t="shared" si="139"/>
      </c>
      <c r="AP149" s="170">
        <f t="shared" si="139"/>
      </c>
      <c r="AQ149" s="170">
        <f t="shared" si="139"/>
      </c>
      <c r="AR149" s="170">
        <f t="shared" si="139"/>
      </c>
      <c r="AS149" s="170">
        <f t="shared" si="139"/>
      </c>
      <c r="AT149" s="170">
        <f t="shared" si="139"/>
      </c>
      <c r="AU149" s="170">
        <f t="shared" si="139"/>
      </c>
      <c r="AV149" s="170">
        <f t="shared" si="139"/>
      </c>
      <c r="AW149" s="170">
        <f t="shared" si="139"/>
      </c>
      <c r="AX149" s="170">
        <f t="shared" si="139"/>
      </c>
      <c r="AY149" s="170">
        <f t="shared" si="139"/>
      </c>
      <c r="AZ149" s="170">
        <f t="shared" si="139"/>
      </c>
      <c r="BA149" s="170">
        <f t="shared" si="139"/>
      </c>
      <c r="BB149" s="170">
        <f t="shared" si="139"/>
      </c>
      <c r="BC149" s="170">
        <f t="shared" si="139"/>
      </c>
      <c r="BD149" s="170">
        <f t="shared" si="139"/>
      </c>
      <c r="BE149" s="170">
        <f t="shared" si="139"/>
      </c>
      <c r="BF149" s="170">
        <f t="shared" si="139"/>
      </c>
      <c r="BG149" s="170">
        <f t="shared" si="139"/>
      </c>
      <c r="BH149" s="170">
        <f t="shared" si="139"/>
      </c>
      <c r="BI149" s="170">
        <f t="shared" si="139"/>
      </c>
      <c r="BJ149" s="170">
        <f t="shared" si="139"/>
      </c>
      <c r="BK149" s="170">
        <f t="shared" si="139"/>
      </c>
      <c r="BL149" s="170">
        <f t="shared" si="139"/>
      </c>
      <c r="BM149" s="170">
        <f t="shared" si="139"/>
      </c>
      <c r="BN149" s="170">
        <f t="shared" si="139"/>
      </c>
      <c r="BO149" s="170">
        <f aca="true" t="shared" si="140" ref="BO149:CQ149">IF(ISERR(BO148/BO145),"",(BO148/BO145))</f>
      </c>
      <c r="BP149" s="170">
        <f t="shared" si="140"/>
      </c>
      <c r="BQ149" s="170">
        <f t="shared" si="140"/>
      </c>
      <c r="BR149" s="170">
        <f t="shared" si="140"/>
      </c>
      <c r="BS149" s="170">
        <f t="shared" si="140"/>
      </c>
      <c r="BT149" s="170">
        <f t="shared" si="140"/>
      </c>
      <c r="BU149" s="170">
        <f t="shared" si="140"/>
      </c>
      <c r="BV149" s="170">
        <f t="shared" si="140"/>
      </c>
      <c r="BW149" s="170">
        <f t="shared" si="140"/>
      </c>
      <c r="BX149" s="170">
        <f t="shared" si="140"/>
      </c>
      <c r="BY149" s="170">
        <f t="shared" si="140"/>
      </c>
      <c r="BZ149" s="170">
        <f t="shared" si="140"/>
      </c>
      <c r="CA149" s="170">
        <f t="shared" si="140"/>
      </c>
      <c r="CB149" s="170">
        <f t="shared" si="140"/>
      </c>
      <c r="CC149" s="170">
        <f t="shared" si="140"/>
      </c>
      <c r="CD149" s="170">
        <f t="shared" si="140"/>
      </c>
      <c r="CE149" s="170">
        <f t="shared" si="140"/>
      </c>
      <c r="CF149" s="170">
        <f t="shared" si="140"/>
      </c>
      <c r="CG149" s="170">
        <f t="shared" si="140"/>
      </c>
      <c r="CH149" s="170">
        <f t="shared" si="140"/>
      </c>
      <c r="CI149" s="170">
        <f t="shared" si="140"/>
      </c>
      <c r="CJ149" s="170">
        <f t="shared" si="140"/>
      </c>
      <c r="CK149" s="170">
        <f t="shared" si="140"/>
      </c>
      <c r="CL149" s="170">
        <f t="shared" si="140"/>
      </c>
      <c r="CM149" s="170">
        <f t="shared" si="140"/>
      </c>
      <c r="CN149" s="170">
        <f t="shared" si="140"/>
      </c>
      <c r="CO149" s="170">
        <f t="shared" si="140"/>
      </c>
      <c r="CP149" s="170">
        <f t="shared" si="140"/>
      </c>
      <c r="CQ149" s="170">
        <f t="shared" si="140"/>
      </c>
    </row>
    <row r="153" ht="18">
      <c r="A153" s="160" t="s">
        <v>181</v>
      </c>
    </row>
    <row r="155" spans="1:97" s="178" customFormat="1" ht="14.25">
      <c r="A155" s="177" t="s">
        <v>157</v>
      </c>
      <c r="B155" s="156">
        <f>IF(ISERR((B144-B145)^2+(C144-B145)^2+(D144-B145)^2),"",(B144-B145)^2+(C144-B145)^2+(D144-B145)^2)</f>
      </c>
      <c r="C155" s="156"/>
      <c r="D155" s="156"/>
      <c r="E155" s="156">
        <f>IF(ISERR((E144-E145)^2+(F144-E145)^2+(G144-E145)^2),"",(E144-E145)^2+(F144-E145)^2+(G144-E145)^2)</f>
      </c>
      <c r="F155" s="156"/>
      <c r="G155" s="156"/>
      <c r="H155" s="156">
        <f>IF(ISERR((H144-H145)^2+(I144-H145)^2+(J144-H145)^2),"",(H144-H145)^2+(I144-H145)^2+(J144-H145)^2)</f>
      </c>
      <c r="I155" s="156"/>
      <c r="J155" s="156"/>
      <c r="K155" s="156">
        <f>IF(ISERR((K144-K145)^2+(L144-K145)^2+(M144-K145)^2),"",(K144-K145)^2+(L144-K145)^2+(M144-K145)^2)</f>
      </c>
      <c r="L155" s="156"/>
      <c r="M155" s="156"/>
      <c r="N155" s="156">
        <f>IF(ISERR((N144-N145)^2+(O144-N145)^2+(P144-N145)^2),"",(N144-N145)^2+(O144-N145)^2+(P144-N145)^2)</f>
      </c>
      <c r="O155" s="156"/>
      <c r="P155" s="156"/>
      <c r="Q155" s="156">
        <f>IF(ISERR((Q144-Q145)^2+(R144-Q145)^2+(S144-Q145)^2),"",(Q144-Q145)^2+(R144-Q145)^2+(S144-Q145)^2)</f>
      </c>
      <c r="R155" s="156"/>
      <c r="S155" s="156"/>
      <c r="T155" s="156">
        <f>IF(ISERR((T144-T145)^2+(U144-T145)^2+(V144-T145)^2),"",(T144-T145)^2+(U144-T145)^2+(V144-T145)^2)</f>
      </c>
      <c r="U155" s="156"/>
      <c r="V155" s="156"/>
      <c r="W155" s="156">
        <f>IF(ISERR((W144-W145)^2+(X144-W145)^2+(Y144-W145)^2),"",(W144-W145)^2+(X144-W145)^2+(Y144-W145)^2)</f>
      </c>
      <c r="X155" s="156"/>
      <c r="Y155" s="156"/>
      <c r="Z155" s="156">
        <f>IF(ISERR((Z144-Z145)^2+(AA144-Z145)^2+(AB144-Z145)^2),"",(Z144-Z145)^2+(AA144-Z145)^2+(AB144-Z145)^2)</f>
      </c>
      <c r="AA155" s="156"/>
      <c r="AB155" s="156"/>
      <c r="AC155" s="156">
        <f>IF(ISERR((AC144-AC145)^2+(AD144-AC145)^2+(AE144-AC145)^2),"",(AC144-AC145)^2+(AD144-AC145)^2+(AE144-AC145)^2)</f>
      </c>
      <c r="AD155" s="156"/>
      <c r="AE155" s="156"/>
      <c r="AF155" s="156">
        <f>IF(ISERR((AF144-AF145)^2+(AG144-AF145)^2+(AH144-AF145)^2),"",(AF144-AF145)^2+(AG144-AF145)^2+(AH144-AF145)^2)</f>
      </c>
      <c r="AG155" s="156"/>
      <c r="AH155" s="156"/>
      <c r="AI155" s="156">
        <f>IF(ISERR((AI144-AI145)^2+(AJ144-AI145)^2+(AK144-AI145)^2),"",(AI144-AI145)^2+(AJ144-AI145)^2+(AK144-AI145)^2)</f>
      </c>
      <c r="AJ155" s="156"/>
      <c r="AK155" s="156"/>
      <c r="AL155" s="156">
        <f>IF(ISERR((AL144-AL145)^2+(AM144-AL145)^2+(AN144-AL145)^2),"",(AL144-AL145)^2+(AM144-AL145)^2+(AN144-AL145)^2)</f>
      </c>
      <c r="AM155" s="156"/>
      <c r="AN155" s="156"/>
      <c r="AO155" s="156">
        <f>IF(ISERR((AO144-AO145)^2+(AP144-AO145)^2+(AQ144-AO145)^2),"",(AO144-AO145)^2+(AP144-AO145)^2+(AQ144-AO145)^2)</f>
      </c>
      <c r="AP155" s="156"/>
      <c r="AQ155" s="156"/>
      <c r="AR155" s="156">
        <f>IF(ISERR((AR144-AR145)^2+(AS144-AR145)^2+(AT144-AR145)^2),"",(AR144-AR145)^2+(AS144-AR145)^2+(AT144-AR145)^2)</f>
      </c>
      <c r="AS155" s="156"/>
      <c r="AT155" s="156"/>
      <c r="AU155" s="156">
        <f>IF(ISERR((AU144-AU145)^2+(AV144-AU145)^2+(AW144-AU145)^2),"",(AU144-AU145)^2+(AV144-AU145)^2+(AW144-AU145)^2)</f>
      </c>
      <c r="AV155" s="156"/>
      <c r="AW155" s="156"/>
      <c r="AX155" s="156">
        <f>IF(ISERR((AX144-AX145)^2+(AY144-AX145)^2+(AZ144-AX145)^2),"",(AX144-AX145)^2+(AY144-AX145)^2+(AZ144-AX145)^2)</f>
      </c>
      <c r="AY155" s="156"/>
      <c r="AZ155" s="156"/>
      <c r="BA155" s="156">
        <f>IF(ISERR((BA144-BA145)^2+(BB144-BA145)^2+(BC144-BA145)^2),"",(BA144-BA145)^2+(BB144-BA145)^2+(BC144-BA145)^2)</f>
      </c>
      <c r="BB155" s="156"/>
      <c r="BC155" s="156"/>
      <c r="BD155" s="156">
        <f>IF(ISERR((BD144-BD145)^2+(BE144-BD145)^2+(BF144-BD145)^2),"",(BD144-BD145)^2+(BE144-BD145)^2+(BF144-BD145)^2)</f>
      </c>
      <c r="BE155" s="156"/>
      <c r="BF155" s="156"/>
      <c r="BG155" s="156">
        <f>IF(ISERR((BG144-BG145)^2+(BH144-BG145)^2+(BI144-BG145)^2),"",(BG144-BG145)^2+(BH144-BG145)^2+(BI144-BG145)^2)</f>
      </c>
      <c r="BH155" s="156"/>
      <c r="BI155" s="156"/>
      <c r="BJ155" s="156">
        <f>IF(ISERR((BJ144-BJ145)^2+(BK144-BJ145)^2+(BL144-BJ145)^2),"",(BJ144-BJ145)^2+(BK144-BJ145)^2+(BL144-BJ145)^2)</f>
      </c>
      <c r="BK155" s="156"/>
      <c r="BL155" s="156"/>
      <c r="BM155" s="156">
        <f>IF(ISERR((BM144-BM145)^2+(BN144-BM145)^2+(BO144-BM145)^2),"",(BM144-BM145)^2+(BN144-BM145)^2+(BO144-BM145)^2)</f>
      </c>
      <c r="BN155" s="156"/>
      <c r="BO155" s="156"/>
      <c r="BP155" s="156">
        <f>IF(ISERR((BP144-BP145)^2+(BQ144-BP145)^2+(BR144-BP145)^2),"",(BP144-BP145)^2+(BQ144-BP145)^2+(BR144-BP145)^2)</f>
      </c>
      <c r="BQ155" s="156"/>
      <c r="BR155" s="156"/>
      <c r="BS155" s="156">
        <f>IF(ISERR((BS144-BS145)^2+(BT144-BS145)^2+(BU144-BS145)^2),"",(BS144-BS145)^2+(BT144-BS145)^2+(BU144-BS145)^2)</f>
      </c>
      <c r="BT155" s="156"/>
      <c r="BU155" s="156"/>
      <c r="BV155" s="156">
        <f>IF(ISERR((BV144-BV145)^2+(BW144-BV145)^2+(BX144-BV145)^2),"",(BV144-BV145)^2+(BW144-BV145)^2+(BX144-BV145)^2)</f>
      </c>
      <c r="BW155" s="156"/>
      <c r="BX155" s="156"/>
      <c r="BY155" s="156">
        <f>IF(ISERR((BY144-BY145)^2+(BZ144-BY145)^2+(CA144-BY145)^2),"",(BY144-BY145)^2+(BZ144-BY145)^2+(CA144-BY145)^2)</f>
      </c>
      <c r="BZ155" s="156"/>
      <c r="CA155" s="156"/>
      <c r="CB155" s="156">
        <f>IF(ISERR((CB144-CB145)^2+(CC144-CB145)^2+(CD144-CB145)^2),"",(CB144-CB145)^2+(CC144-CB145)^2+(CD144-CB145)^2)</f>
      </c>
      <c r="CC155" s="156"/>
      <c r="CD155" s="156"/>
      <c r="CE155" s="156">
        <f>IF(ISERR((CE144-CE145)^2+(CF144-CE145)^2+(CG144-CE145)^2),"",(CE144-CE145)^2+(CF144-CE145)^2+(CG144-CE145)^2)</f>
      </c>
      <c r="CF155" s="156"/>
      <c r="CG155" s="156"/>
      <c r="CH155" s="156">
        <f>IF(ISERR((CH144-CH145)^2+(CI144-CH145)^2+(CJ144-CH145)^2),"",(CH144-CH145)^2+(CI144-CH145)^2+(CJ144-CH145)^2)</f>
      </c>
      <c r="CI155" s="156"/>
      <c r="CJ155" s="156"/>
      <c r="CK155" s="156">
        <f>IF(ISERR((CK144-CK145)^2+(CL144-CK145)^2+(CM144-CK145)^2),"",(CK144-CK145)^2+(CL144-CK145)^2+(CM144-CK145)^2)</f>
      </c>
      <c r="CL155" s="156"/>
      <c r="CM155" s="156"/>
      <c r="CN155" s="156">
        <f>IF(ISERR((CN144-CN145)^2+(CO144-CN145)^2+(CP144-CN145)^2),"",(CN144-CN145)^2+(CO144-CN145)^2+(CP144-CN145)^2)</f>
      </c>
      <c r="CO155" s="156"/>
      <c r="CP155" s="156"/>
      <c r="CQ155" s="156">
        <f>IF(ISERR((CQ144-CQ145)^2+(CR144-CQ145)^2+(CS144-CQ145)^2),"",(CQ144-CQ145)^2+(CR144-CQ145)^2+(CS144-CQ145)^2)</f>
      </c>
      <c r="CR155" s="156"/>
      <c r="CS155" s="156"/>
    </row>
    <row r="156" spans="1:97" s="178" customFormat="1" ht="12.75">
      <c r="A156" s="156"/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156"/>
      <c r="BF156" s="156"/>
      <c r="BG156" s="156"/>
      <c r="BH156" s="156"/>
      <c r="BI156" s="156"/>
      <c r="BJ156" s="156"/>
      <c r="BK156" s="156"/>
      <c r="BL156" s="156"/>
      <c r="BM156" s="156"/>
      <c r="BN156" s="156"/>
      <c r="BO156" s="156"/>
      <c r="BP156" s="156"/>
      <c r="BQ156" s="156"/>
      <c r="BR156" s="156"/>
      <c r="BS156" s="156"/>
      <c r="BT156" s="156"/>
      <c r="BU156" s="156"/>
      <c r="BV156" s="156"/>
      <c r="BW156" s="156"/>
      <c r="BX156" s="156"/>
      <c r="BY156" s="156"/>
      <c r="BZ156" s="156"/>
      <c r="CA156" s="156"/>
      <c r="CB156" s="156"/>
      <c r="CC156" s="156"/>
      <c r="CD156" s="156"/>
      <c r="CE156" s="156"/>
      <c r="CF156" s="156"/>
      <c r="CG156" s="156"/>
      <c r="CH156" s="156"/>
      <c r="CI156" s="156"/>
      <c r="CJ156" s="156"/>
      <c r="CK156" s="156"/>
      <c r="CL156" s="156"/>
      <c r="CM156" s="156"/>
      <c r="CN156" s="156"/>
      <c r="CO156" s="156"/>
      <c r="CP156" s="156"/>
      <c r="CQ156" s="156"/>
      <c r="CR156" s="156"/>
      <c r="CS156" s="156"/>
    </row>
    <row r="157" ht="15.75">
      <c r="A157" s="179" t="s">
        <v>156</v>
      </c>
    </row>
    <row r="158" spans="1:97" s="181" customFormat="1" ht="15.75" thickBot="1">
      <c r="A158" s="180"/>
      <c r="B158" s="180" t="s">
        <v>154</v>
      </c>
      <c r="C158" s="180"/>
      <c r="D158" s="180"/>
      <c r="E158" s="180"/>
      <c r="F158" s="180"/>
      <c r="G158" s="180"/>
      <c r="H158" s="180"/>
      <c r="I158" s="180"/>
      <c r="J158" s="180" t="s">
        <v>170</v>
      </c>
      <c r="K158" s="180"/>
      <c r="L158" s="180"/>
      <c r="M158" s="180"/>
      <c r="N158" s="180"/>
      <c r="O158" s="180"/>
      <c r="P158" s="180"/>
      <c r="Q158" s="180" t="s">
        <v>158</v>
      </c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0"/>
      <c r="BJ158" s="180"/>
      <c r="BK158" s="180"/>
      <c r="BL158" s="180"/>
      <c r="BM158" s="180"/>
      <c r="BN158" s="180"/>
      <c r="BO158" s="180"/>
      <c r="BP158" s="180"/>
      <c r="BQ158" s="180"/>
      <c r="BR158" s="180"/>
      <c r="BS158" s="180"/>
      <c r="BT158" s="180"/>
      <c r="BU158" s="180"/>
      <c r="BV158" s="180"/>
      <c r="BW158" s="180"/>
      <c r="BX158" s="180"/>
      <c r="BY158" s="180"/>
      <c r="BZ158" s="180"/>
      <c r="CA158" s="180"/>
      <c r="CB158" s="180"/>
      <c r="CC158" s="180"/>
      <c r="CD158" s="180"/>
      <c r="CE158" s="180"/>
      <c r="CF158" s="180"/>
      <c r="CG158" s="180"/>
      <c r="CH158" s="180"/>
      <c r="CI158" s="180"/>
      <c r="CJ158" s="180"/>
      <c r="CK158" s="180"/>
      <c r="CL158" s="180"/>
      <c r="CM158" s="180"/>
      <c r="CN158" s="180"/>
      <c r="CO158" s="180"/>
      <c r="CP158" s="180"/>
      <c r="CQ158" s="180"/>
      <c r="CR158" s="180"/>
      <c r="CS158" s="180"/>
    </row>
    <row r="159" spans="2:21" ht="15.75" thickBot="1">
      <c r="B159" s="35"/>
      <c r="C159" s="39">
        <v>1</v>
      </c>
      <c r="D159" s="40">
        <v>4</v>
      </c>
      <c r="E159" s="40">
        <v>7</v>
      </c>
      <c r="F159" s="41">
        <v>10</v>
      </c>
      <c r="J159" s="35"/>
      <c r="K159" s="39">
        <v>1</v>
      </c>
      <c r="L159" s="40">
        <v>4</v>
      </c>
      <c r="M159" s="40">
        <v>7</v>
      </c>
      <c r="N159" s="41">
        <v>10</v>
      </c>
      <c r="Q159" s="35"/>
      <c r="R159" s="39">
        <v>1</v>
      </c>
      <c r="S159" s="40">
        <v>4</v>
      </c>
      <c r="T159" s="40">
        <v>7</v>
      </c>
      <c r="U159" s="41">
        <v>10</v>
      </c>
    </row>
    <row r="160" spans="2:21" ht="15">
      <c r="B160" s="42" t="s">
        <v>22</v>
      </c>
      <c r="C160" s="182">
        <f>B155</f>
      </c>
      <c r="D160" s="183">
        <f>E155</f>
      </c>
      <c r="E160" s="183">
        <f>H155</f>
      </c>
      <c r="F160" s="184">
        <f>K155</f>
      </c>
      <c r="J160" s="42" t="s">
        <v>22</v>
      </c>
      <c r="K160" s="185">
        <f>IF('DART-PCR'!B15="","",Calculations!C160)</f>
      </c>
      <c r="L160" s="186">
        <f>IF('DART-PCR'!C15="","",Calculations!D160)</f>
      </c>
      <c r="M160" s="186">
        <f>IF('DART-PCR'!D15="","",Calculations!E160)</f>
      </c>
      <c r="N160" s="187">
        <f>IF('DART-PCR'!E15="","",Calculations!F160)</f>
      </c>
      <c r="Q160" s="42" t="s">
        <v>22</v>
      </c>
      <c r="R160" s="185">
        <f>IF(ISERR('DART-PCR'!B53-'DART-PCR'!$J$38)^2,"",('DART-PCR'!B53-'DART-PCR'!$J$38)^2)</f>
      </c>
      <c r="S160" s="186">
        <f>IF(ISERR('DART-PCR'!C53-'DART-PCR'!$J$38)^2,"",('DART-PCR'!C53-'DART-PCR'!$J$38)^2)</f>
      </c>
      <c r="T160" s="186">
        <f>IF(ISERR('DART-PCR'!D53-'DART-PCR'!$J$38)^2,"",('DART-PCR'!D53-'DART-PCR'!$J$38)^2)</f>
      </c>
      <c r="U160" s="187">
        <f>IF(ISERR('DART-PCR'!E53-'DART-PCR'!$J$38)^2,"",('DART-PCR'!E53-'DART-PCR'!$J$38)^2)</f>
      </c>
    </row>
    <row r="161" spans="2:21" ht="15">
      <c r="B161" s="42" t="s">
        <v>23</v>
      </c>
      <c r="C161" s="188">
        <f>N155</f>
      </c>
      <c r="D161" s="189">
        <f>Q155</f>
      </c>
      <c r="E161" s="189">
        <f>T155</f>
      </c>
      <c r="F161" s="190">
        <f>W155</f>
      </c>
      <c r="J161" s="42" t="s">
        <v>23</v>
      </c>
      <c r="K161" s="191">
        <f>IF('DART-PCR'!B16="","",Calculations!C161)</f>
      </c>
      <c r="L161" s="192">
        <f>IF('DART-PCR'!C16="","",Calculations!D161)</f>
      </c>
      <c r="M161" s="192">
        <f>IF('DART-PCR'!D16="","",Calculations!E161)</f>
      </c>
      <c r="N161" s="193">
        <f>IF('DART-PCR'!E16="","",Calculations!F161)</f>
      </c>
      <c r="Q161" s="42" t="s">
        <v>23</v>
      </c>
      <c r="R161" s="191">
        <f>IF(ISERR('DART-PCR'!B54-'DART-PCR'!$J$38)^2,"",('DART-PCR'!B54-'DART-PCR'!$J$38)^2)</f>
      </c>
      <c r="S161" s="192">
        <f>IF(ISERR('DART-PCR'!C54-'DART-PCR'!$J$38)^2,"",('DART-PCR'!C54-'DART-PCR'!$J$38)^2)</f>
      </c>
      <c r="T161" s="192">
        <f>IF(ISERR('DART-PCR'!D54-'DART-PCR'!$J$38)^2,"",('DART-PCR'!D54-'DART-PCR'!$J$38)^2)</f>
      </c>
      <c r="U161" s="193">
        <f>IF(ISERR('DART-PCR'!E54-'DART-PCR'!$J$38)^2,"",('DART-PCR'!E54-'DART-PCR'!$J$38)^2)</f>
      </c>
    </row>
    <row r="162" spans="2:21" ht="15">
      <c r="B162" s="42" t="s">
        <v>24</v>
      </c>
      <c r="C162" s="188">
        <f>Z155</f>
      </c>
      <c r="D162" s="189">
        <f>AC155</f>
      </c>
      <c r="E162" s="189">
        <f>AF155</f>
      </c>
      <c r="F162" s="190">
        <f>AI155</f>
      </c>
      <c r="J162" s="42" t="s">
        <v>24</v>
      </c>
      <c r="K162" s="191">
        <f>IF('DART-PCR'!B17="","",Calculations!C162)</f>
      </c>
      <c r="L162" s="192">
        <f>IF('DART-PCR'!C17="","",Calculations!D162)</f>
      </c>
      <c r="M162" s="192">
        <f>IF('DART-PCR'!D17="","",Calculations!E162)</f>
      </c>
      <c r="N162" s="193">
        <f>IF('DART-PCR'!E17="","",Calculations!F162)</f>
      </c>
      <c r="Q162" s="42" t="s">
        <v>24</v>
      </c>
      <c r="R162" s="191">
        <f>IF(ISERR('DART-PCR'!B55-'DART-PCR'!$J$38)^2,"",('DART-PCR'!B55-'DART-PCR'!$J$38)^2)</f>
      </c>
      <c r="S162" s="192">
        <f>IF(ISERR('DART-PCR'!C55-'DART-PCR'!$J$38)^2,"",('DART-PCR'!C55-'DART-PCR'!$J$38)^2)</f>
      </c>
      <c r="T162" s="192">
        <f>IF(ISERR('DART-PCR'!D55-'DART-PCR'!$J$38)^2,"",('DART-PCR'!D55-'DART-PCR'!$J$38)^2)</f>
      </c>
      <c r="U162" s="193">
        <f>IF(ISERR('DART-PCR'!E55-'DART-PCR'!$J$38)^2,"",('DART-PCR'!E55-'DART-PCR'!$J$38)^2)</f>
      </c>
    </row>
    <row r="163" spans="2:21" ht="15">
      <c r="B163" s="42" t="s">
        <v>25</v>
      </c>
      <c r="C163" s="188">
        <f>AL155</f>
      </c>
      <c r="D163" s="189">
        <f>AO155</f>
      </c>
      <c r="E163" s="189">
        <f>AR155</f>
      </c>
      <c r="F163" s="190">
        <f>AU155</f>
      </c>
      <c r="J163" s="42" t="s">
        <v>25</v>
      </c>
      <c r="K163" s="191">
        <f>IF('DART-PCR'!B18="","",Calculations!C163)</f>
      </c>
      <c r="L163" s="192">
        <f>IF('DART-PCR'!C18="","",Calculations!D163)</f>
      </c>
      <c r="M163" s="192">
        <f>IF('DART-PCR'!D18="","",Calculations!E163)</f>
      </c>
      <c r="N163" s="193">
        <f>IF('DART-PCR'!E18="","",Calculations!F163)</f>
      </c>
      <c r="Q163" s="42" t="s">
        <v>25</v>
      </c>
      <c r="R163" s="191">
        <f>IF(ISERR('DART-PCR'!B56-'DART-PCR'!$J$38)^2,"",('DART-PCR'!B56-'DART-PCR'!$J$38)^2)</f>
      </c>
      <c r="S163" s="192">
        <f>IF(ISERR('DART-PCR'!C56-'DART-PCR'!$J$38)^2,"",('DART-PCR'!C56-'DART-PCR'!$J$38)^2)</f>
      </c>
      <c r="T163" s="192">
        <f>IF(ISERR('DART-PCR'!D56-'DART-PCR'!$J$38)^2,"",('DART-PCR'!D56-'DART-PCR'!$J$38)^2)</f>
      </c>
      <c r="U163" s="193">
        <f>IF(ISERR('DART-PCR'!E56-'DART-PCR'!$J$38)^2,"",('DART-PCR'!E56-'DART-PCR'!$J$38)^2)</f>
      </c>
    </row>
    <row r="164" spans="2:21" ht="15">
      <c r="B164" s="42" t="s">
        <v>26</v>
      </c>
      <c r="C164" s="188">
        <f>AX155</f>
      </c>
      <c r="D164" s="189">
        <f>BA155</f>
      </c>
      <c r="E164" s="189">
        <f>BD155</f>
      </c>
      <c r="F164" s="190">
        <f>BG155</f>
      </c>
      <c r="J164" s="42" t="s">
        <v>26</v>
      </c>
      <c r="K164" s="191">
        <f>IF('DART-PCR'!B19="","",Calculations!C164)</f>
      </c>
      <c r="L164" s="192">
        <f>IF('DART-PCR'!C19="","",Calculations!D164)</f>
      </c>
      <c r="M164" s="192">
        <f>IF('DART-PCR'!D19="","",Calculations!E164)</f>
      </c>
      <c r="N164" s="193">
        <f>IF('DART-PCR'!E19="","",Calculations!F164)</f>
      </c>
      <c r="Q164" s="42" t="s">
        <v>26</v>
      </c>
      <c r="R164" s="191">
        <f>IF(ISERR('DART-PCR'!B57-'DART-PCR'!$J$38)^2,"",('DART-PCR'!B57-'DART-PCR'!$J$38)^2)</f>
      </c>
      <c r="S164" s="192">
        <f>IF(ISERR('DART-PCR'!C57-'DART-PCR'!$J$38)^2,"",('DART-PCR'!C57-'DART-PCR'!$J$38)^2)</f>
      </c>
      <c r="T164" s="192">
        <f>IF(ISERR('DART-PCR'!D57-'DART-PCR'!$J$38)^2,"",('DART-PCR'!D57-'DART-PCR'!$J$38)^2)</f>
      </c>
      <c r="U164" s="193">
        <f>IF(ISERR('DART-PCR'!E57-'DART-PCR'!$J$38)^2,"",('DART-PCR'!E57-'DART-PCR'!$J$38)^2)</f>
      </c>
    </row>
    <row r="165" spans="2:21" ht="15">
      <c r="B165" s="42" t="s">
        <v>27</v>
      </c>
      <c r="C165" s="188">
        <f>BJ155</f>
      </c>
      <c r="D165" s="189">
        <f>BM155</f>
      </c>
      <c r="E165" s="189">
        <f>BP155</f>
      </c>
      <c r="F165" s="190">
        <f>BS155</f>
      </c>
      <c r="J165" s="42" t="s">
        <v>27</v>
      </c>
      <c r="K165" s="191">
        <f>IF('DART-PCR'!B20="","",Calculations!C165)</f>
      </c>
      <c r="L165" s="192">
        <f>IF('DART-PCR'!C20="","",Calculations!D165)</f>
      </c>
      <c r="M165" s="192">
        <f>IF('DART-PCR'!D20="","",Calculations!E165)</f>
      </c>
      <c r="N165" s="193">
        <f>IF('DART-PCR'!E20="","",Calculations!F165)</f>
      </c>
      <c r="Q165" s="42" t="s">
        <v>27</v>
      </c>
      <c r="R165" s="191">
        <f>IF(ISERR('DART-PCR'!B58-'DART-PCR'!$J$38)^2,"",('DART-PCR'!B58-'DART-PCR'!$J$38)^2)</f>
      </c>
      <c r="S165" s="192">
        <f>IF(ISERR('DART-PCR'!C58-'DART-PCR'!$J$38)^2,"",('DART-PCR'!C58-'DART-PCR'!$J$38)^2)</f>
      </c>
      <c r="T165" s="192">
        <f>IF(ISERR('DART-PCR'!D58-'DART-PCR'!$J$38)^2,"",('DART-PCR'!D58-'DART-PCR'!$J$38)^2)</f>
      </c>
      <c r="U165" s="193">
        <f>IF(ISERR('DART-PCR'!E58-'DART-PCR'!$J$38)^2,"",('DART-PCR'!E58-'DART-PCR'!$J$38)^2)</f>
      </c>
    </row>
    <row r="166" spans="2:21" ht="15">
      <c r="B166" s="42" t="s">
        <v>28</v>
      </c>
      <c r="C166" s="188">
        <f>BV155</f>
      </c>
      <c r="D166" s="189">
        <f>BY155</f>
      </c>
      <c r="E166" s="189">
        <f>CB155</f>
      </c>
      <c r="F166" s="190">
        <f>CE155</f>
      </c>
      <c r="J166" s="42" t="s">
        <v>28</v>
      </c>
      <c r="K166" s="191">
        <f>IF('DART-PCR'!B21="","",Calculations!C166)</f>
      </c>
      <c r="L166" s="192">
        <f>IF('DART-PCR'!C21="","",Calculations!D166)</f>
      </c>
      <c r="M166" s="192">
        <f>IF('DART-PCR'!D21="","",Calculations!E166)</f>
      </c>
      <c r="N166" s="193">
        <f>IF('DART-PCR'!E21="","",Calculations!F166)</f>
      </c>
      <c r="Q166" s="42" t="s">
        <v>28</v>
      </c>
      <c r="R166" s="191">
        <f>IF(ISERR('DART-PCR'!B59-'DART-PCR'!$J$38)^2,"",('DART-PCR'!B59-'DART-PCR'!$J$38)^2)</f>
      </c>
      <c r="S166" s="192">
        <f>IF(ISERR('DART-PCR'!C59-'DART-PCR'!$J$38)^2,"",('DART-PCR'!C59-'DART-PCR'!$J$38)^2)</f>
      </c>
      <c r="T166" s="192">
        <f>IF(ISERR('DART-PCR'!D59-'DART-PCR'!$J$38)^2,"",('DART-PCR'!D59-'DART-PCR'!$J$38)^2)</f>
      </c>
      <c r="U166" s="193">
        <f>IF(ISERR('DART-PCR'!E59-'DART-PCR'!$J$38)^2,"",('DART-PCR'!E59-'DART-PCR'!$J$38)^2)</f>
      </c>
    </row>
    <row r="167" spans="2:21" ht="15.75" thickBot="1">
      <c r="B167" s="42" t="s">
        <v>29</v>
      </c>
      <c r="C167" s="194">
        <f>CH155</f>
      </c>
      <c r="D167" s="195">
        <f>CK155</f>
      </c>
      <c r="E167" s="195">
        <f>CN155</f>
      </c>
      <c r="F167" s="196">
        <f>CQ155</f>
      </c>
      <c r="J167" s="42" t="s">
        <v>29</v>
      </c>
      <c r="K167" s="197">
        <f>IF('DART-PCR'!B22="","",Calculations!C167)</f>
      </c>
      <c r="L167" s="198">
        <f>IF('DART-PCR'!C22="","",Calculations!D167)</f>
      </c>
      <c r="M167" s="198">
        <f>IF('DART-PCR'!D22="","",Calculations!E167)</f>
      </c>
      <c r="N167" s="199">
        <f>IF('DART-PCR'!E22="","",Calculations!F167)</f>
      </c>
      <c r="Q167" s="42" t="s">
        <v>29</v>
      </c>
      <c r="R167" s="197">
        <f>IF(ISERR('DART-PCR'!B60-'DART-PCR'!$J$38)^2,"",('DART-PCR'!B60-'DART-PCR'!$J$38)^2)</f>
      </c>
      <c r="S167" s="198">
        <f>IF(ISERR('DART-PCR'!C60-'DART-PCR'!$J$38)^2,"",('DART-PCR'!C60-'DART-PCR'!$J$38)^2)</f>
      </c>
      <c r="T167" s="198">
        <f>IF(ISERR('DART-PCR'!D60-'DART-PCR'!$J$38)^2,"",('DART-PCR'!D60-'DART-PCR'!$J$38)^2)</f>
      </c>
      <c r="U167" s="199">
        <f>IF(ISERR('DART-PCR'!E60-'DART-PCR'!$J$38)^2,"",('DART-PCR'!E60-'DART-PCR'!$J$38)^2)</f>
      </c>
    </row>
    <row r="168" ht="15.75">
      <c r="W168" s="179" t="s">
        <v>184</v>
      </c>
    </row>
    <row r="169" spans="3:94" ht="13.5" thickBot="1">
      <c r="C169" s="156"/>
      <c r="D169" s="156"/>
      <c r="F169" s="156"/>
      <c r="G169" s="156"/>
      <c r="I169" s="156"/>
      <c r="J169" s="165" t="s">
        <v>37</v>
      </c>
      <c r="K169" s="165"/>
      <c r="L169" s="165"/>
      <c r="M169" s="165"/>
      <c r="N169" s="165"/>
      <c r="Q169" s="165" t="s">
        <v>37</v>
      </c>
      <c r="R169" s="165"/>
      <c r="S169" s="165"/>
      <c r="T169" s="165"/>
      <c r="U169" s="165"/>
      <c r="V169" s="156"/>
      <c r="X169" s="156"/>
      <c r="Y169" s="156"/>
      <c r="AA169" s="156"/>
      <c r="AG169" s="156"/>
      <c r="AH169" s="156"/>
      <c r="AJ169" s="156"/>
      <c r="AK169" s="156"/>
      <c r="AM169" s="156"/>
      <c r="AS169" s="156"/>
      <c r="AT169" s="156"/>
      <c r="AV169" s="156"/>
      <c r="AW169" s="156"/>
      <c r="AY169" s="156"/>
      <c r="BE169" s="156"/>
      <c r="BF169" s="156"/>
      <c r="BH169" s="156"/>
      <c r="BI169" s="156"/>
      <c r="BN169" s="156"/>
      <c r="BO169" s="156"/>
      <c r="BQ169" s="156"/>
      <c r="BR169" s="156"/>
      <c r="BT169" s="156"/>
      <c r="BU169" s="156"/>
      <c r="BW169" s="156"/>
      <c r="CC169" s="156"/>
      <c r="CD169" s="156"/>
      <c r="CF169" s="156"/>
      <c r="CG169" s="156"/>
      <c r="CI169" s="156"/>
      <c r="CO169" s="156"/>
      <c r="CP169" s="156"/>
    </row>
    <row r="170" spans="1:25" ht="17.25" thickBot="1">
      <c r="A170" s="200" t="s">
        <v>182</v>
      </c>
      <c r="H170" s="201">
        <f>IF(ISERR(H173),"",IF(H173&lt;0.05,"YES","NO"))</f>
      </c>
      <c r="J170" s="35"/>
      <c r="K170" s="39">
        <v>1</v>
      </c>
      <c r="L170" s="40">
        <v>4</v>
      </c>
      <c r="M170" s="40">
        <v>7</v>
      </c>
      <c r="N170" s="41">
        <v>10</v>
      </c>
      <c r="Q170" s="35"/>
      <c r="R170" s="39">
        <v>1</v>
      </c>
      <c r="S170" s="40">
        <v>4</v>
      </c>
      <c r="T170" s="40">
        <v>7</v>
      </c>
      <c r="U170" s="41">
        <v>10</v>
      </c>
      <c r="W170" s="157" t="s">
        <v>37</v>
      </c>
      <c r="Y170" s="202">
        <f>IF(ISERR(AD173),"",IF(AD173&lt;0.05,"Yes","No"))</f>
      </c>
    </row>
    <row r="171" spans="1:30" ht="15.75">
      <c r="A171" s="203"/>
      <c r="B171" s="203"/>
      <c r="C171" s="204" t="s">
        <v>152</v>
      </c>
      <c r="D171" s="204" t="s">
        <v>157</v>
      </c>
      <c r="E171" s="204" t="s">
        <v>155</v>
      </c>
      <c r="F171" s="204" t="s">
        <v>161</v>
      </c>
      <c r="G171" s="205" t="s">
        <v>27</v>
      </c>
      <c r="H171" s="205" t="s">
        <v>159</v>
      </c>
      <c r="J171" s="42" t="s">
        <v>22</v>
      </c>
      <c r="K171" s="182">
        <f>IF('DART-PCR'!B15=1,Calculations!K160,"")</f>
      </c>
      <c r="L171" s="183">
        <f>IF('DART-PCR'!C15=1,Calculations!L160,"")</f>
      </c>
      <c r="M171" s="183">
        <f>IF('DART-PCR'!D15=1,Calculations!M160,"")</f>
      </c>
      <c r="N171" s="184">
        <f>IF('DART-PCR'!E15=1,Calculations!N160,"")</f>
      </c>
      <c r="Q171" s="42" t="s">
        <v>22</v>
      </c>
      <c r="R171" s="182">
        <f>IF(ISERR(('Data Summary'!H119-'Data Summary'!$I$190)^2),"",IF('DART-PCR'!B15=1,(('Data Summary'!H119-'Data Summary'!$I$190)^2),""))</f>
      </c>
      <c r="S171" s="183">
        <f>IF(ISERR(('Data Summary'!I119-'Data Summary'!$I$190)^2),"",IF('DART-PCR'!C15=1,(('Data Summary'!I119-'Data Summary'!$I$190)^2),""))</f>
      </c>
      <c r="T171" s="183">
        <f>IF(ISERR(('Data Summary'!J119-'Data Summary'!$I$190)^2),"",IF('DART-PCR'!D15=1,(('Data Summary'!J119-'Data Summary'!$I$190)^2),""))</f>
      </c>
      <c r="U171" s="184">
        <f>IF(ISERR(('Data Summary'!K119-'Data Summary'!$I$190)^2),"",IF('DART-PCR'!E15=1,(('Data Summary'!K119-'Data Summary'!$I$190)^2),""))</f>
      </c>
      <c r="V171" s="17"/>
      <c r="W171" s="203"/>
      <c r="X171" s="203"/>
      <c r="Y171" s="204" t="s">
        <v>152</v>
      </c>
      <c r="Z171" s="204" t="s">
        <v>157</v>
      </c>
      <c r="AA171" s="204" t="s">
        <v>155</v>
      </c>
      <c r="AB171" s="204" t="s">
        <v>161</v>
      </c>
      <c r="AC171" s="205" t="s">
        <v>27</v>
      </c>
      <c r="AD171" s="205" t="s">
        <v>159</v>
      </c>
    </row>
    <row r="172" spans="10:22" ht="15">
      <c r="J172" s="42" t="s">
        <v>23</v>
      </c>
      <c r="K172" s="188">
        <f>IF('DART-PCR'!B16=1,Calculations!K161,"")</f>
      </c>
      <c r="L172" s="189">
        <f>IF('DART-PCR'!C16=1,Calculations!L161,"")</f>
      </c>
      <c r="M172" s="189">
        <f>IF('DART-PCR'!D16=1,Calculations!M161,"")</f>
      </c>
      <c r="N172" s="190">
        <f>IF('DART-PCR'!E16=1,Calculations!N161,"")</f>
      </c>
      <c r="Q172" s="42" t="s">
        <v>23</v>
      </c>
      <c r="R172" s="188">
        <f>IF(ISERR(('Data Summary'!H120-'Data Summary'!$I$190)^2),"",IF('DART-PCR'!B16=1,(('Data Summary'!H120-'Data Summary'!$I$190)^2),""))</f>
      </c>
      <c r="S172" s="189">
        <f>IF(ISERR(('Data Summary'!I120-'Data Summary'!$I$190)^2),"",IF('DART-PCR'!C16=1,(('Data Summary'!I120-'Data Summary'!$I$190)^2),""))</f>
      </c>
      <c r="T172" s="189">
        <f>IF(ISERR(('Data Summary'!J120-'Data Summary'!$I$190)^2),"",IF('DART-PCR'!D16=1,(('Data Summary'!J120-'Data Summary'!$I$190)^2),""))</f>
      </c>
      <c r="U172" s="190">
        <f>IF(ISERR(('Data Summary'!K120-'Data Summary'!$I$190)^2),"",IF('DART-PCR'!E16=1,(('Data Summary'!K120-'Data Summary'!$I$190)^2),""))</f>
      </c>
      <c r="V172" s="17"/>
    </row>
    <row r="173" spans="1:30" ht="15">
      <c r="A173" s="157" t="s">
        <v>153</v>
      </c>
      <c r="C173" s="155" t="e">
        <f>(SUM('DART-PCR'!B53:E60)/AVERAGE('DART-PCR'!B53:E60))</f>
        <v>#DIV/0!</v>
      </c>
      <c r="D173" s="166">
        <f>SUM(R160:U167)</f>
        <v>0</v>
      </c>
      <c r="E173" s="155" t="e">
        <f>C173-1</f>
        <v>#DIV/0!</v>
      </c>
      <c r="F173" s="206" t="e">
        <f>(D173/E173)*C174</f>
        <v>#DIV/0!</v>
      </c>
      <c r="G173" s="166" t="e">
        <f>F173/F174</f>
        <v>#DIV/0!</v>
      </c>
      <c r="H173" s="207" t="e">
        <f>FDIST(G173,E173,E174)</f>
        <v>#DIV/0!</v>
      </c>
      <c r="J173" s="42" t="s">
        <v>24</v>
      </c>
      <c r="K173" s="188">
        <f>IF('DART-PCR'!B17=1,Calculations!K162,"")</f>
      </c>
      <c r="L173" s="189">
        <f>IF('DART-PCR'!C17=1,Calculations!L162,"")</f>
      </c>
      <c r="M173" s="189">
        <f>IF('DART-PCR'!D17=1,Calculations!M162,"")</f>
      </c>
      <c r="N173" s="190">
        <f>IF('DART-PCR'!E17=1,Calculations!N162,"")</f>
      </c>
      <c r="Q173" s="42" t="s">
        <v>24</v>
      </c>
      <c r="R173" s="188">
        <f>IF(ISERR(('Data Summary'!H121-'Data Summary'!$I$190)^2),"",IF('DART-PCR'!B17=1,(('Data Summary'!H121-'Data Summary'!$I$190)^2),""))</f>
      </c>
      <c r="S173" s="189">
        <f>IF(ISERR(('Data Summary'!I121-'Data Summary'!$I$190)^2),"",IF('DART-PCR'!C17=1,(('Data Summary'!I121-'Data Summary'!$I$190)^2),""))</f>
      </c>
      <c r="T173" s="189">
        <f>IF(ISERR(('Data Summary'!J121-'Data Summary'!$I$190)^2),"",IF('DART-PCR'!D17=1,(('Data Summary'!J121-'Data Summary'!$I$190)^2),""))</f>
      </c>
      <c r="U173" s="190">
        <f>IF(ISERR(('Data Summary'!K121-'Data Summary'!$I$190)^2),"",IF('DART-PCR'!E17=1,(('Data Summary'!K121-'Data Summary'!$I$190)^2),""))</f>
      </c>
      <c r="V173" s="17"/>
      <c r="W173" s="157" t="s">
        <v>153</v>
      </c>
      <c r="Y173" s="171" t="e">
        <f>SUM(R171:U178)/AVERAGE(R171:U178)</f>
        <v>#DIV/0!</v>
      </c>
      <c r="Z173" s="166">
        <f>SUM(R171:U178)</f>
        <v>0</v>
      </c>
      <c r="AA173" s="155" t="e">
        <f>Y173-1</f>
        <v>#DIV/0!</v>
      </c>
      <c r="AB173" s="206" t="e">
        <f>(Z173/AA173)*Y174</f>
        <v>#DIV/0!</v>
      </c>
      <c r="AC173" s="166" t="e">
        <f>AB173/AB174</f>
        <v>#DIV/0!</v>
      </c>
      <c r="AD173" s="207" t="e">
        <f>FDIST(AC173,AA173,AA174)</f>
        <v>#DIV/0!</v>
      </c>
    </row>
    <row r="174" spans="1:30" ht="15">
      <c r="A174" s="157" t="s">
        <v>154</v>
      </c>
      <c r="C174" s="155">
        <v>3</v>
      </c>
      <c r="D174" s="166">
        <f>SUM(K160:N167)</f>
        <v>0</v>
      </c>
      <c r="E174" s="155" t="e">
        <f>C173*(C174-1)</f>
        <v>#DIV/0!</v>
      </c>
      <c r="F174" s="206" t="e">
        <f>D174/E174</f>
        <v>#DIV/0!</v>
      </c>
      <c r="G174" s="155"/>
      <c r="H174" s="155"/>
      <c r="J174" s="42" t="s">
        <v>25</v>
      </c>
      <c r="K174" s="188">
        <f>IF('DART-PCR'!B18=1,Calculations!K163,"")</f>
      </c>
      <c r="L174" s="189">
        <f>IF('DART-PCR'!C18=1,Calculations!L163,"")</f>
      </c>
      <c r="M174" s="189">
        <f>IF('DART-PCR'!D18=1,Calculations!M163,"")</f>
      </c>
      <c r="N174" s="190">
        <f>IF('DART-PCR'!E18=1,Calculations!N163,"")</f>
      </c>
      <c r="Q174" s="42" t="s">
        <v>25</v>
      </c>
      <c r="R174" s="188">
        <f>IF(ISERR(('Data Summary'!H122-'Data Summary'!$I$190)^2),"",IF('DART-PCR'!B18=1,(('Data Summary'!H122-'Data Summary'!$I$190)^2),""))</f>
      </c>
      <c r="S174" s="189">
        <f>IF(ISERR(('Data Summary'!I122-'Data Summary'!$I$190)^2),"",IF('DART-PCR'!C18=1,(('Data Summary'!I122-'Data Summary'!$I$190)^2),""))</f>
      </c>
      <c r="T174" s="189">
        <f>IF(ISERR(('Data Summary'!J122-'Data Summary'!$I$190)^2),"",IF('DART-PCR'!D18=1,(('Data Summary'!J122-'Data Summary'!$I$190)^2),""))</f>
      </c>
      <c r="U174" s="190">
        <f>IF(ISERR(('Data Summary'!K122-'Data Summary'!$I$190)^2),"",IF('DART-PCR'!E18=1,(('Data Summary'!K122-'Data Summary'!$I$190)^2),""))</f>
      </c>
      <c r="V174" s="17"/>
      <c r="W174" s="157" t="s">
        <v>154</v>
      </c>
      <c r="Y174" s="171">
        <v>3</v>
      </c>
      <c r="Z174" s="166">
        <f>SUM(K171:N178)</f>
        <v>0</v>
      </c>
      <c r="AA174" s="155" t="e">
        <f>Y173*(Y174-1)</f>
        <v>#DIV/0!</v>
      </c>
      <c r="AB174" s="206" t="e">
        <f>Z174/AA174</f>
        <v>#DIV/0!</v>
      </c>
      <c r="AC174" s="155"/>
      <c r="AD174" s="155"/>
    </row>
    <row r="175" spans="1:30" ht="15">
      <c r="A175" s="208"/>
      <c r="B175" s="208"/>
      <c r="C175" s="208"/>
      <c r="D175" s="208"/>
      <c r="E175" s="208"/>
      <c r="F175" s="208"/>
      <c r="G175" s="208"/>
      <c r="H175" s="208"/>
      <c r="J175" s="42" t="s">
        <v>26</v>
      </c>
      <c r="K175" s="188">
        <f>IF('DART-PCR'!B19=1,Calculations!K164,"")</f>
      </c>
      <c r="L175" s="189">
        <f>IF('DART-PCR'!C19=1,Calculations!L164,"")</f>
      </c>
      <c r="M175" s="189">
        <f>IF('DART-PCR'!D19=1,Calculations!M164,"")</f>
      </c>
      <c r="N175" s="190">
        <f>IF('DART-PCR'!E19=1,Calculations!N164,"")</f>
      </c>
      <c r="Q175" s="42" t="s">
        <v>26</v>
      </c>
      <c r="R175" s="188">
        <f>IF(ISERR(('Data Summary'!H123-'Data Summary'!$I$190)^2),"",IF('DART-PCR'!B19=1,(('Data Summary'!H123-'Data Summary'!$I$190)^2),""))</f>
      </c>
      <c r="S175" s="189">
        <f>IF(ISERR(('Data Summary'!I123-'Data Summary'!$I$190)^2),"",IF('DART-PCR'!C19=1,(('Data Summary'!I123-'Data Summary'!$I$190)^2),""))</f>
      </c>
      <c r="T175" s="189">
        <f>IF(ISERR(('Data Summary'!J123-'Data Summary'!$I$190)^2),"",IF('DART-PCR'!D19=1,(('Data Summary'!J123-'Data Summary'!$I$190)^2),""))</f>
      </c>
      <c r="U175" s="190">
        <f>IF(ISERR(('Data Summary'!K123-'Data Summary'!$I$190)^2),"",IF('DART-PCR'!E19=1,(('Data Summary'!K123-'Data Summary'!$I$190)^2),""))</f>
      </c>
      <c r="V175" s="17"/>
      <c r="W175" s="208"/>
      <c r="X175" s="208"/>
      <c r="Y175" s="208"/>
      <c r="Z175" s="208"/>
      <c r="AA175" s="208"/>
      <c r="AB175" s="208"/>
      <c r="AC175" s="208"/>
      <c r="AD175" s="208"/>
    </row>
    <row r="176" spans="10:21" ht="15">
      <c r="J176" s="42" t="s">
        <v>27</v>
      </c>
      <c r="K176" s="188">
        <f>IF('DART-PCR'!B20=1,Calculations!K165,"")</f>
      </c>
      <c r="L176" s="189">
        <f>IF('DART-PCR'!C20=1,Calculations!L165,"")</f>
      </c>
      <c r="M176" s="189">
        <f>IF('DART-PCR'!D20=1,Calculations!M165,"")</f>
      </c>
      <c r="N176" s="190">
        <f>IF('DART-PCR'!E20=1,Calculations!N165,"")</f>
      </c>
      <c r="Q176" s="42" t="s">
        <v>27</v>
      </c>
      <c r="R176" s="188">
        <f>IF(ISERR(('Data Summary'!H124-'Data Summary'!$I$190)^2),"",IF('DART-PCR'!B20=1,(('Data Summary'!H124-'Data Summary'!$I$190)^2),""))</f>
      </c>
      <c r="S176" s="189">
        <f>IF(ISERR(('Data Summary'!I124-'Data Summary'!$I$190)^2),"",IF('DART-PCR'!C20=1,(('Data Summary'!I124-'Data Summary'!$I$190)^2),""))</f>
      </c>
      <c r="T176" s="189">
        <f>IF(ISERR(('Data Summary'!J124-'Data Summary'!$I$190)^2),"",IF('DART-PCR'!D20=1,(('Data Summary'!J124-'Data Summary'!$I$190)^2),""))</f>
      </c>
      <c r="U176" s="190">
        <f>IF(ISERR(('Data Summary'!K124-'Data Summary'!$I$190)^2),"",IF('DART-PCR'!E20=1,(('Data Summary'!K124-'Data Summary'!$I$190)^2),""))</f>
      </c>
    </row>
    <row r="177" spans="10:21" ht="15">
      <c r="J177" s="42" t="s">
        <v>28</v>
      </c>
      <c r="K177" s="188">
        <f>IF('DART-PCR'!B21=1,Calculations!K166,"")</f>
      </c>
      <c r="L177" s="189">
        <f>IF('DART-PCR'!C21=1,Calculations!L166,"")</f>
      </c>
      <c r="M177" s="189">
        <f>IF('DART-PCR'!D21=1,Calculations!M166,"")</f>
      </c>
      <c r="N177" s="190">
        <f>IF('DART-PCR'!E21=1,Calculations!N166,"")</f>
      </c>
      <c r="Q177" s="42" t="s">
        <v>28</v>
      </c>
      <c r="R177" s="188">
        <f>IF(ISERR(('Data Summary'!H125-'Data Summary'!$I$190)^2),"",IF('DART-PCR'!B21=1,(('Data Summary'!H125-'Data Summary'!$I$190)^2),""))</f>
      </c>
      <c r="S177" s="189">
        <f>IF(ISERR(('Data Summary'!I125-'Data Summary'!$I$190)^2),"",IF('DART-PCR'!C21=1,(('Data Summary'!I125-'Data Summary'!$I$190)^2),""))</f>
      </c>
      <c r="T177" s="189">
        <f>IF(ISERR(('Data Summary'!J125-'Data Summary'!$I$190)^2),"",IF('DART-PCR'!D21=1,(('Data Summary'!J125-'Data Summary'!$I$190)^2),""))</f>
      </c>
      <c r="U177" s="190">
        <f>IF(ISERR(('Data Summary'!K125-'Data Summary'!$I$190)^2),"",IF('DART-PCR'!E21=1,(('Data Summary'!K125-'Data Summary'!$I$190)^2),""))</f>
      </c>
    </row>
    <row r="178" spans="1:21" ht="17.25" thickBot="1">
      <c r="A178" s="200" t="s">
        <v>183</v>
      </c>
      <c r="H178" s="201">
        <f>IF(ISERR(H180),"",IF(H180&lt;0.05,"YES","NO"))</f>
      </c>
      <c r="J178" s="42" t="s">
        <v>29</v>
      </c>
      <c r="K178" s="194">
        <f>IF('DART-PCR'!B22=1,Calculations!K167,"")</f>
      </c>
      <c r="L178" s="195">
        <f>IF('DART-PCR'!C22=1,Calculations!L167,"")</f>
      </c>
      <c r="M178" s="195">
        <f>IF('DART-PCR'!D22=1,Calculations!M167,"")</f>
      </c>
      <c r="N178" s="196">
        <f>IF('DART-PCR'!E22=1,Calculations!N167,"")</f>
      </c>
      <c r="Q178" s="42" t="s">
        <v>29</v>
      </c>
      <c r="R178" s="194">
        <f>IF(ISERR(('Data Summary'!H126-'Data Summary'!$I$190)^2),"",IF('DART-PCR'!B22=1,(('Data Summary'!H126-'Data Summary'!$I$190)^2),""))</f>
      </c>
      <c r="S178" s="195">
        <f>IF(ISERR(('Data Summary'!I126-'Data Summary'!$I$190)^2),"",IF('DART-PCR'!C22=1,(('Data Summary'!I126-'Data Summary'!$I$190)^2),""))</f>
      </c>
      <c r="T178" s="195">
        <f>IF(ISERR(('Data Summary'!J126-'Data Summary'!$I$190)^2),"",IF('DART-PCR'!D22=1,(('Data Summary'!J126-'Data Summary'!$I$190)^2),""))</f>
      </c>
      <c r="U178" s="196">
        <f>IF(ISERR(('Data Summary'!K126-'Data Summary'!$I$190)^2),"",IF('DART-PCR'!E22=1,(('Data Summary'!K126-'Data Summary'!$I$190)^2),""))</f>
      </c>
    </row>
    <row r="179" spans="1:8" ht="14.25">
      <c r="A179" s="203"/>
      <c r="B179" s="203"/>
      <c r="C179" s="204" t="s">
        <v>152</v>
      </c>
      <c r="D179" s="204" t="s">
        <v>157</v>
      </c>
      <c r="E179" s="204" t="s">
        <v>155</v>
      </c>
      <c r="F179" s="204" t="s">
        <v>161</v>
      </c>
      <c r="G179" s="205" t="s">
        <v>27</v>
      </c>
      <c r="H179" s="205" t="s">
        <v>159</v>
      </c>
    </row>
    <row r="180" spans="1:21" ht="13.5" thickBot="1">
      <c r="A180" s="209" t="s">
        <v>163</v>
      </c>
      <c r="B180" s="17"/>
      <c r="C180" s="210" t="e">
        <f>(SUM('Data Summary'!I190:I195))/(AVERAGE('Data Summary'!I190:I195))</f>
        <v>#DIV/0!</v>
      </c>
      <c r="D180" s="211" t="e">
        <f>D183-D181</f>
        <v>#DIV/0!</v>
      </c>
      <c r="E180" s="210" t="e">
        <f>C180-1</f>
        <v>#DIV/0!</v>
      </c>
      <c r="F180" s="211" t="e">
        <f>D180/E180</f>
        <v>#DIV/0!</v>
      </c>
      <c r="G180" s="211" t="e">
        <f>F180/F181</f>
        <v>#DIV/0!</v>
      </c>
      <c r="H180" s="212" t="e">
        <f>FDIST(G180,E180,E181)</f>
        <v>#DIV/0!</v>
      </c>
      <c r="J180" s="165" t="s">
        <v>38</v>
      </c>
      <c r="K180" s="165"/>
      <c r="L180" s="165"/>
      <c r="M180" s="165"/>
      <c r="N180" s="165"/>
      <c r="Q180" s="165" t="s">
        <v>38</v>
      </c>
      <c r="R180" s="165"/>
      <c r="S180" s="165"/>
      <c r="T180" s="165"/>
      <c r="U180" s="165"/>
    </row>
    <row r="181" spans="1:25" ht="15.75" thickBot="1">
      <c r="A181" s="157" t="s">
        <v>164</v>
      </c>
      <c r="C181" s="171">
        <f>'Data Summary'!E196</f>
        <v>0</v>
      </c>
      <c r="D181" s="166">
        <f>SUM('Data Summary'!L190:L195)</f>
        <v>0</v>
      </c>
      <c r="E181" s="171" t="e">
        <f>E183-E180</f>
        <v>#DIV/0!</v>
      </c>
      <c r="F181" s="166" t="e">
        <f>D181/E181</f>
        <v>#DIV/0!</v>
      </c>
      <c r="G181" s="155"/>
      <c r="H181" s="213"/>
      <c r="J181" s="35"/>
      <c r="K181" s="39">
        <v>1</v>
      </c>
      <c r="L181" s="40">
        <v>4</v>
      </c>
      <c r="M181" s="40">
        <v>7</v>
      </c>
      <c r="N181" s="41">
        <v>10</v>
      </c>
      <c r="Q181" s="35"/>
      <c r="R181" s="39">
        <v>1</v>
      </c>
      <c r="S181" s="40">
        <v>4</v>
      </c>
      <c r="T181" s="40">
        <v>7</v>
      </c>
      <c r="U181" s="41">
        <v>10</v>
      </c>
      <c r="W181" s="157" t="s">
        <v>38</v>
      </c>
      <c r="Y181" s="202">
        <f>IF(ISERR(AD184),"",IF(AD184&lt;0.05,"Yes","No"))</f>
      </c>
    </row>
    <row r="182" spans="10:30" ht="15.75">
      <c r="J182" s="42" t="s">
        <v>22</v>
      </c>
      <c r="K182" s="182">
        <f>IF('DART-PCR'!B15=2,K160,"")</f>
      </c>
      <c r="L182" s="183">
        <f>IF('DART-PCR'!C15=2,L160,"")</f>
      </c>
      <c r="M182" s="183">
        <f>IF('DART-PCR'!D15=2,M160,"")</f>
      </c>
      <c r="N182" s="184">
        <f>IF('DART-PCR'!E15=2,N160,"")</f>
      </c>
      <c r="Q182" s="42" t="s">
        <v>22</v>
      </c>
      <c r="R182" s="182">
        <f>IF(ISERR(('Data Summary'!H131-'Data Summary'!$I$191)^2),"",IF('DART-PCR'!B15=2,(('Data Summary'!H131-'Data Summary'!$I$191)^2),""))</f>
      </c>
      <c r="S182" s="183">
        <f>IF(ISERR(('Data Summary'!I131-'Data Summary'!$I$191)^2),"",IF('DART-PCR'!C15=2,(('Data Summary'!I131-'Data Summary'!$I$191)^2),""))</f>
      </c>
      <c r="T182" s="183">
        <f>IF(ISERR(('Data Summary'!J131-'Data Summary'!$I$191)^2),"",IF('DART-PCR'!D15=2,(('Data Summary'!J131-'Data Summary'!$I$191)^2),""))</f>
      </c>
      <c r="U182" s="184">
        <f>IF(ISERR(('Data Summary'!K131-'Data Summary'!$I$191)^2),"",IF('DART-PCR'!E15=2,(('Data Summary'!K131-'Data Summary'!$I$191)^2),""))</f>
      </c>
      <c r="W182" s="203"/>
      <c r="X182" s="203"/>
      <c r="Y182" s="204" t="s">
        <v>152</v>
      </c>
      <c r="Z182" s="204" t="s">
        <v>157</v>
      </c>
      <c r="AA182" s="204" t="s">
        <v>155</v>
      </c>
      <c r="AB182" s="204" t="s">
        <v>161</v>
      </c>
      <c r="AC182" s="205" t="s">
        <v>27</v>
      </c>
      <c r="AD182" s="205" t="s">
        <v>159</v>
      </c>
    </row>
    <row r="183" spans="1:21" ht="15">
      <c r="A183" s="157" t="s">
        <v>167</v>
      </c>
      <c r="C183" s="155"/>
      <c r="D183" s="166" t="e">
        <f>VAR('DART-PCR'!B53:E60)*E183</f>
        <v>#DIV/0!</v>
      </c>
      <c r="E183" s="171">
        <f>C181-1</f>
        <v>-1</v>
      </c>
      <c r="F183" s="155"/>
      <c r="G183" s="155"/>
      <c r="H183" s="155"/>
      <c r="J183" s="42" t="s">
        <v>23</v>
      </c>
      <c r="K183" s="188">
        <f>IF('DART-PCR'!B16=2,K161,"")</f>
      </c>
      <c r="L183" s="189">
        <f>IF('DART-PCR'!C16=2,L161,"")</f>
      </c>
      <c r="M183" s="189">
        <f>IF('DART-PCR'!D16=2,M161,"")</f>
      </c>
      <c r="N183" s="190">
        <f>IF('DART-PCR'!E16=2,N161,"")</f>
      </c>
      <c r="Q183" s="42" t="s">
        <v>23</v>
      </c>
      <c r="R183" s="188">
        <f>IF(ISERR(('Data Summary'!H132-'Data Summary'!$I$191)^2),"",IF('DART-PCR'!B16=2,(('Data Summary'!H132-'Data Summary'!$I$191)^2),""))</f>
      </c>
      <c r="S183" s="189">
        <f>IF(ISERR(('Data Summary'!I132-'Data Summary'!$I$191)^2),"",IF('DART-PCR'!C16=2,(('Data Summary'!I132-'Data Summary'!$I$191)^2),""))</f>
      </c>
      <c r="T183" s="189">
        <f>IF(ISERR(('Data Summary'!J132-'Data Summary'!$I$191)^2),"",IF('DART-PCR'!D16=2,(('Data Summary'!J132-'Data Summary'!$I$191)^2),""))</f>
      </c>
      <c r="U183" s="190">
        <f>IF(ISERR(('Data Summary'!K132-'Data Summary'!$I$191)^2),"",IF('DART-PCR'!E16=2,(('Data Summary'!K132-'Data Summary'!$I$191)^2),""))</f>
      </c>
    </row>
    <row r="184" spans="1:30" ht="15">
      <c r="A184" s="208"/>
      <c r="B184" s="208"/>
      <c r="C184" s="208"/>
      <c r="D184" s="208"/>
      <c r="E184" s="208"/>
      <c r="F184" s="208"/>
      <c r="G184" s="208"/>
      <c r="H184" s="208"/>
      <c r="J184" s="42" t="s">
        <v>24</v>
      </c>
      <c r="K184" s="188">
        <f>IF('DART-PCR'!B17=2,K162,"")</f>
      </c>
      <c r="L184" s="189">
        <f>IF('DART-PCR'!C17=2,L162,"")</f>
      </c>
      <c r="M184" s="189">
        <f>IF('DART-PCR'!D17=2,M162,"")</f>
      </c>
      <c r="N184" s="190">
        <f>IF('DART-PCR'!E17=2,N162,"")</f>
      </c>
      <c r="Q184" s="42" t="s">
        <v>24</v>
      </c>
      <c r="R184" s="188">
        <f>IF(ISERR(('Data Summary'!H133-'Data Summary'!$I$191)^2),"",IF('DART-PCR'!B17=2,(('Data Summary'!H133-'Data Summary'!$I$191)^2),""))</f>
      </c>
      <c r="S184" s="189">
        <f>IF(ISERR(('Data Summary'!I133-'Data Summary'!$I$191)^2),"",IF('DART-PCR'!C17=2,(('Data Summary'!I133-'Data Summary'!$I$191)^2),""))</f>
      </c>
      <c r="T184" s="189">
        <f>IF(ISERR(('Data Summary'!J133-'Data Summary'!$I$191)^2),"",IF('DART-PCR'!D17=2,(('Data Summary'!J133-'Data Summary'!$I$191)^2),""))</f>
      </c>
      <c r="U184" s="190">
        <f>IF(ISERR(('Data Summary'!K133-'Data Summary'!$I$191)^2),"",IF('DART-PCR'!E17=2,(('Data Summary'!K133-'Data Summary'!$I$191)^2),""))</f>
      </c>
      <c r="W184" s="157" t="s">
        <v>153</v>
      </c>
      <c r="Y184" s="171" t="e">
        <f>SUM(R182:U189)/AVERAGE(R182:U189)</f>
        <v>#DIV/0!</v>
      </c>
      <c r="Z184" s="166">
        <f>SUM(R182:U189)</f>
        <v>0</v>
      </c>
      <c r="AA184" s="155" t="e">
        <f>Y184-1</f>
        <v>#DIV/0!</v>
      </c>
      <c r="AB184" s="206" t="e">
        <f>(Z184/AA184)*Y185</f>
        <v>#DIV/0!</v>
      </c>
      <c r="AC184" s="166" t="e">
        <f>AB184/AB185</f>
        <v>#DIV/0!</v>
      </c>
      <c r="AD184" s="207" t="e">
        <f>FDIST(AC184,AA184,AA185)</f>
        <v>#DIV/0!</v>
      </c>
    </row>
    <row r="185" spans="10:30" ht="15">
      <c r="J185" s="42" t="s">
        <v>25</v>
      </c>
      <c r="K185" s="188">
        <f>IF('DART-PCR'!B18=2,K163,"")</f>
      </c>
      <c r="L185" s="189">
        <f>IF('DART-PCR'!C18=2,L163,"")</f>
      </c>
      <c r="M185" s="189">
        <f>IF('DART-PCR'!D18=2,M163,"")</f>
      </c>
      <c r="N185" s="190">
        <f>IF('DART-PCR'!E18=2,N163,"")</f>
      </c>
      <c r="Q185" s="42" t="s">
        <v>25</v>
      </c>
      <c r="R185" s="188">
        <f>IF(ISERR(('Data Summary'!H134-'Data Summary'!$I$191)^2),"",IF('DART-PCR'!B18=2,(('Data Summary'!H134-'Data Summary'!$I$191)^2),""))</f>
      </c>
      <c r="S185" s="189">
        <f>IF(ISERR(('Data Summary'!I134-'Data Summary'!$I$191)^2),"",IF('DART-PCR'!C18=2,(('Data Summary'!I134-'Data Summary'!$I$191)^2),""))</f>
      </c>
      <c r="T185" s="189">
        <f>IF(ISERR(('Data Summary'!J134-'Data Summary'!$I$191)^2),"",IF('DART-PCR'!D18=2,(('Data Summary'!J134-'Data Summary'!$I$191)^2),""))</f>
      </c>
      <c r="U185" s="190">
        <f>IF(ISERR(('Data Summary'!K134-'Data Summary'!$I$191)^2),"",IF('DART-PCR'!E18=2,(('Data Summary'!K134-'Data Summary'!$I$191)^2),""))</f>
      </c>
      <c r="W185" s="157" t="s">
        <v>154</v>
      </c>
      <c r="Y185" s="171">
        <v>3</v>
      </c>
      <c r="Z185" s="166">
        <f>SUM(K182:N189)</f>
        <v>0</v>
      </c>
      <c r="AA185" s="155" t="e">
        <f>Y184*(Y185-1)</f>
        <v>#DIV/0!</v>
      </c>
      <c r="AB185" s="206" t="e">
        <f>Z185/AA185</f>
        <v>#DIV/0!</v>
      </c>
      <c r="AC185" s="155"/>
      <c r="AD185" s="155"/>
    </row>
    <row r="186" spans="10:30" ht="15">
      <c r="J186" s="42" t="s">
        <v>26</v>
      </c>
      <c r="K186" s="188">
        <f>IF('DART-PCR'!B19=2,K164,"")</f>
      </c>
      <c r="L186" s="189">
        <f>IF('DART-PCR'!C19=2,L164,"")</f>
      </c>
      <c r="M186" s="189">
        <f>IF('DART-PCR'!D19=2,M164,"")</f>
      </c>
      <c r="N186" s="190">
        <f>IF('DART-PCR'!E19=2,N164,"")</f>
      </c>
      <c r="Q186" s="42" t="s">
        <v>26</v>
      </c>
      <c r="R186" s="188">
        <f>IF(ISERR(('Data Summary'!H135-'Data Summary'!$I$191)^2),"",IF('DART-PCR'!B19=2,(('Data Summary'!H135-'Data Summary'!$I$191)^2),""))</f>
      </c>
      <c r="S186" s="189">
        <f>IF(ISERR(('Data Summary'!I135-'Data Summary'!$I$191)^2),"",IF('DART-PCR'!C19=2,(('Data Summary'!I135-'Data Summary'!$I$191)^2),""))</f>
      </c>
      <c r="T186" s="189">
        <f>IF(ISERR(('Data Summary'!J135-'Data Summary'!$I$191)^2),"",IF('DART-PCR'!D19=2,(('Data Summary'!J135-'Data Summary'!$I$191)^2),""))</f>
      </c>
      <c r="U186" s="190">
        <f>IF(ISERR(('Data Summary'!K135-'Data Summary'!$I$191)^2),"",IF('DART-PCR'!E19=2,(('Data Summary'!K135-'Data Summary'!$I$191)^2),""))</f>
      </c>
      <c r="W186" s="208"/>
      <c r="X186" s="208"/>
      <c r="Y186" s="208"/>
      <c r="Z186" s="208"/>
      <c r="AA186" s="208"/>
      <c r="AB186" s="208"/>
      <c r="AC186" s="208"/>
      <c r="AD186" s="208"/>
    </row>
    <row r="187" spans="10:21" ht="15">
      <c r="J187" s="42" t="s">
        <v>27</v>
      </c>
      <c r="K187" s="188">
        <f>IF('DART-PCR'!B20=2,K165,"")</f>
      </c>
      <c r="L187" s="189">
        <f>IF('DART-PCR'!C20=2,L165,"")</f>
      </c>
      <c r="M187" s="189">
        <f>IF('DART-PCR'!D20=2,M165,"")</f>
      </c>
      <c r="N187" s="190">
        <f>IF('DART-PCR'!E20=2,N165,"")</f>
      </c>
      <c r="Q187" s="42" t="s">
        <v>27</v>
      </c>
      <c r="R187" s="188">
        <f>IF(ISERR(('Data Summary'!H136-'Data Summary'!$I$191)^2),"",IF('DART-PCR'!B20=2,(('Data Summary'!H136-'Data Summary'!$I$191)^2),""))</f>
      </c>
      <c r="S187" s="189">
        <f>IF(ISERR(('Data Summary'!I136-'Data Summary'!$I$191)^2),"",IF('DART-PCR'!C20=2,(('Data Summary'!I136-'Data Summary'!$I$191)^2),""))</f>
      </c>
      <c r="T187" s="189">
        <f>IF(ISERR(('Data Summary'!J136-'Data Summary'!$I$191)^2),"",IF('DART-PCR'!D20=2,(('Data Summary'!J136-'Data Summary'!$I$191)^2),""))</f>
      </c>
      <c r="U187" s="190">
        <f>IF(ISERR(('Data Summary'!K136-'Data Summary'!$I$191)^2),"",IF('DART-PCR'!E20=2,(('Data Summary'!K136-'Data Summary'!$I$191)^2),""))</f>
      </c>
    </row>
    <row r="188" spans="10:21" ht="15">
      <c r="J188" s="42" t="s">
        <v>28</v>
      </c>
      <c r="K188" s="188">
        <f>IF('DART-PCR'!B21=2,K166,"")</f>
      </c>
      <c r="L188" s="189">
        <f>IF('DART-PCR'!C21=2,L166,"")</f>
      </c>
      <c r="M188" s="189">
        <f>IF('DART-PCR'!D21=2,M166,"")</f>
      </c>
      <c r="N188" s="190">
        <f>IF('DART-PCR'!E21=2,N166,"")</f>
      </c>
      <c r="Q188" s="42" t="s">
        <v>28</v>
      </c>
      <c r="R188" s="188">
        <f>IF(ISERR(('Data Summary'!H137-'Data Summary'!$I$191)^2),"",IF('DART-PCR'!B21=2,(('Data Summary'!H137-'Data Summary'!$I$191)^2),""))</f>
      </c>
      <c r="S188" s="189">
        <f>IF(ISERR(('Data Summary'!I137-'Data Summary'!$I$191)^2),"",IF('DART-PCR'!C21=2,(('Data Summary'!I137-'Data Summary'!$I$191)^2),""))</f>
      </c>
      <c r="T188" s="189">
        <f>IF(ISERR(('Data Summary'!J137-'Data Summary'!$I$191)^2),"",IF('DART-PCR'!D21=2,(('Data Summary'!J137-'Data Summary'!$I$191)^2),""))</f>
      </c>
      <c r="U188" s="190">
        <f>IF(ISERR(('Data Summary'!K137-'Data Summary'!$I$191)^2),"",IF('DART-PCR'!E21=2,(('Data Summary'!K137-'Data Summary'!$I$191)^2),""))</f>
      </c>
    </row>
    <row r="189" spans="10:21" ht="15.75" thickBot="1">
      <c r="J189" s="42" t="s">
        <v>29</v>
      </c>
      <c r="K189" s="194">
        <f>IF('DART-PCR'!B22=2,K167,"")</f>
      </c>
      <c r="L189" s="195">
        <f>IF('DART-PCR'!C22=2,L167,"")</f>
      </c>
      <c r="M189" s="195">
        <f>IF('DART-PCR'!D22=2,M167,"")</f>
      </c>
      <c r="N189" s="196">
        <f>IF('DART-PCR'!E22=2,N167,"")</f>
      </c>
      <c r="Q189" s="42" t="s">
        <v>29</v>
      </c>
      <c r="R189" s="194">
        <f>IF(ISERR(('Data Summary'!H138-'Data Summary'!$I$191)^2),"",IF('DART-PCR'!B22=2,(('Data Summary'!H138-'Data Summary'!$I$191)^2),""))</f>
      </c>
      <c r="S189" s="195">
        <f>IF(ISERR(('Data Summary'!I138-'Data Summary'!$I$191)^2),"",IF('DART-PCR'!C22=2,(('Data Summary'!I138-'Data Summary'!$I$191)^2),""))</f>
      </c>
      <c r="T189" s="195">
        <f>IF(ISERR(('Data Summary'!J138-'Data Summary'!$I$191)^2),"",IF('DART-PCR'!D22=2,(('Data Summary'!J138-'Data Summary'!$I$191)^2),""))</f>
      </c>
      <c r="U189" s="196">
        <f>IF(ISERR(('Data Summary'!K138-'Data Summary'!$I$191)^2),"",IF('DART-PCR'!E22=2,(('Data Summary'!K138-'Data Summary'!$I$191)^2),""))</f>
      </c>
    </row>
    <row r="191" spans="10:21" ht="13.5" thickBot="1">
      <c r="J191" s="165" t="s">
        <v>39</v>
      </c>
      <c r="K191" s="165"/>
      <c r="L191" s="165"/>
      <c r="M191" s="165"/>
      <c r="N191" s="165"/>
      <c r="Q191" s="165" t="s">
        <v>39</v>
      </c>
      <c r="R191" s="165"/>
      <c r="S191" s="165"/>
      <c r="T191" s="165"/>
      <c r="U191" s="165"/>
    </row>
    <row r="192" spans="10:25" ht="15.75" thickBot="1">
      <c r="J192" s="35"/>
      <c r="K192" s="39">
        <v>1</v>
      </c>
      <c r="L192" s="40">
        <v>4</v>
      </c>
      <c r="M192" s="40">
        <v>7</v>
      </c>
      <c r="N192" s="41">
        <v>10</v>
      </c>
      <c r="Q192" s="35"/>
      <c r="R192" s="39">
        <v>1</v>
      </c>
      <c r="S192" s="40">
        <v>4</v>
      </c>
      <c r="T192" s="40">
        <v>7</v>
      </c>
      <c r="U192" s="41">
        <v>10</v>
      </c>
      <c r="W192" s="157" t="s">
        <v>39</v>
      </c>
      <c r="Y192" s="202">
        <f>IF(ISERR(AD195),"",IF(AD195&lt;0.05,"Yes","No"))</f>
      </c>
    </row>
    <row r="193" spans="10:30" ht="15.75">
      <c r="J193" s="42" t="s">
        <v>22</v>
      </c>
      <c r="K193" s="182">
        <f>IF('DART-PCR'!B15=3,K160,"")</f>
      </c>
      <c r="L193" s="183">
        <f>IF('DART-PCR'!C15=3,L160,"")</f>
      </c>
      <c r="M193" s="183">
        <f>IF('DART-PCR'!D15=3,M160,"")</f>
      </c>
      <c r="N193" s="184">
        <f>IF('DART-PCR'!E15=3,N160,"")</f>
      </c>
      <c r="Q193" s="42" t="s">
        <v>22</v>
      </c>
      <c r="R193" s="182">
        <f>IF(ISERR(('Data Summary'!H143-'Data Summary'!$I$192)^2),"",IF('DART-PCR'!B15=3,(('Data Summary'!H143-'Data Summary'!$I$192)^2),""))</f>
      </c>
      <c r="S193" s="183">
        <f>IF(ISERR(('Data Summary'!I143-'Data Summary'!$I$192)^2),"",IF('DART-PCR'!C15=3,(('Data Summary'!I143-'Data Summary'!$I$192)^2),""))</f>
      </c>
      <c r="T193" s="183">
        <f>IF(ISERR(('Data Summary'!J143-'Data Summary'!$I$192)^2),"",IF('DART-PCR'!D15=3,(('Data Summary'!J143-'Data Summary'!$I$192)^2),""))</f>
      </c>
      <c r="U193" s="184">
        <f>IF(ISERR(('Data Summary'!K143-'Data Summary'!$I$192)^2),"",IF('DART-PCR'!E15=3,(('Data Summary'!K143-'Data Summary'!$I$192)^2),""))</f>
      </c>
      <c r="W193" s="203"/>
      <c r="X193" s="203"/>
      <c r="Y193" s="204" t="s">
        <v>152</v>
      </c>
      <c r="Z193" s="204" t="s">
        <v>157</v>
      </c>
      <c r="AA193" s="204" t="s">
        <v>155</v>
      </c>
      <c r="AB193" s="204" t="s">
        <v>161</v>
      </c>
      <c r="AC193" s="205" t="s">
        <v>27</v>
      </c>
      <c r="AD193" s="205" t="s">
        <v>159</v>
      </c>
    </row>
    <row r="194" spans="10:21" ht="15">
      <c r="J194" s="42" t="s">
        <v>23</v>
      </c>
      <c r="K194" s="188">
        <f>IF('DART-PCR'!B16=3,K161,"")</f>
      </c>
      <c r="L194" s="189">
        <f>IF('DART-PCR'!C16=3,L161,"")</f>
      </c>
      <c r="M194" s="189">
        <f>IF('DART-PCR'!D16=3,M161,"")</f>
      </c>
      <c r="N194" s="190">
        <f>IF('DART-PCR'!E16=3,N161,"")</f>
      </c>
      <c r="Q194" s="42" t="s">
        <v>23</v>
      </c>
      <c r="R194" s="188">
        <f>IF(ISERR(('Data Summary'!H144-'Data Summary'!$I$192)^2),"",IF('DART-PCR'!B16=3,(('Data Summary'!H144-'Data Summary'!$I$192)^2),""))</f>
      </c>
      <c r="S194" s="189">
        <f>IF(ISERR(('Data Summary'!I144-'Data Summary'!$I$192)^2),"",IF('DART-PCR'!C16=3,(('Data Summary'!I144-'Data Summary'!$I$192)^2),""))</f>
      </c>
      <c r="T194" s="189">
        <f>IF(ISERR(('Data Summary'!J144-'Data Summary'!$I$192)^2),"",IF('DART-PCR'!D16=3,(('Data Summary'!J144-'Data Summary'!$I$192)^2),""))</f>
      </c>
      <c r="U194" s="190">
        <f>IF(ISERR(('Data Summary'!K144-'Data Summary'!$I$192)^2),"",IF('DART-PCR'!E16=3,(('Data Summary'!K144-'Data Summary'!$I$192)^2),""))</f>
      </c>
    </row>
    <row r="195" spans="10:30" ht="15">
      <c r="J195" s="42" t="s">
        <v>24</v>
      </c>
      <c r="K195" s="188">
        <f>IF('DART-PCR'!B17=3,K162,"")</f>
      </c>
      <c r="L195" s="189">
        <f>IF('DART-PCR'!C17=3,L162,"")</f>
      </c>
      <c r="M195" s="189">
        <f>IF('DART-PCR'!D17=3,M162,"")</f>
      </c>
      <c r="N195" s="190">
        <f>IF('DART-PCR'!E17=3,N162,"")</f>
      </c>
      <c r="Q195" s="42" t="s">
        <v>24</v>
      </c>
      <c r="R195" s="188">
        <f>IF(ISERR(('Data Summary'!H145-'Data Summary'!$I$192)^2),"",IF('DART-PCR'!B17=3,(('Data Summary'!H145-'Data Summary'!$I$192)^2),""))</f>
      </c>
      <c r="S195" s="189">
        <f>IF(ISERR(('Data Summary'!I145-'Data Summary'!$I$192)^2),"",IF('DART-PCR'!C17=3,(('Data Summary'!I145-'Data Summary'!$I$192)^2),""))</f>
      </c>
      <c r="T195" s="189">
        <f>IF(ISERR(('Data Summary'!J145-'Data Summary'!$I$192)^2),"",IF('DART-PCR'!D17=3,(('Data Summary'!J145-'Data Summary'!$I$192)^2),""))</f>
      </c>
      <c r="U195" s="190">
        <f>IF(ISERR(('Data Summary'!K145-'Data Summary'!$I$192)^2),"",IF('DART-PCR'!E17=3,(('Data Summary'!K145-'Data Summary'!$I$192)^2),""))</f>
      </c>
      <c r="W195" s="157" t="s">
        <v>153</v>
      </c>
      <c r="Y195" s="171" t="e">
        <f>SUM(R193:U200)/AVERAGE(R193:U200)</f>
        <v>#DIV/0!</v>
      </c>
      <c r="Z195" s="166">
        <f>SUM(R193:U200)</f>
        <v>0</v>
      </c>
      <c r="AA195" s="155" t="e">
        <f>Y195-1</f>
        <v>#DIV/0!</v>
      </c>
      <c r="AB195" s="206" t="e">
        <f>(Z195/AA195)*Y196</f>
        <v>#DIV/0!</v>
      </c>
      <c r="AC195" s="166" t="e">
        <f>AB195/AB196</f>
        <v>#DIV/0!</v>
      </c>
      <c r="AD195" s="207" t="e">
        <f>FDIST(AC195,AA195,AA196)</f>
        <v>#DIV/0!</v>
      </c>
    </row>
    <row r="196" spans="10:30" ht="15">
      <c r="J196" s="42" t="s">
        <v>25</v>
      </c>
      <c r="K196" s="188">
        <f>IF('DART-PCR'!B18=3,K163,"")</f>
      </c>
      <c r="L196" s="189">
        <f>IF('DART-PCR'!C18=3,L163,"")</f>
      </c>
      <c r="M196" s="189">
        <f>IF('DART-PCR'!D18=3,M163,"")</f>
      </c>
      <c r="N196" s="190">
        <f>IF('DART-PCR'!E18=3,N163,"")</f>
      </c>
      <c r="Q196" s="42" t="s">
        <v>25</v>
      </c>
      <c r="R196" s="188">
        <f>IF(ISERR(('Data Summary'!H146-'Data Summary'!$I$192)^2),"",IF('DART-PCR'!B18=3,(('Data Summary'!H146-'Data Summary'!$I$192)^2),""))</f>
      </c>
      <c r="S196" s="189">
        <f>IF(ISERR(('Data Summary'!I146-'Data Summary'!$I$192)^2),"",IF('DART-PCR'!C18=3,(('Data Summary'!I146-'Data Summary'!$I$192)^2),""))</f>
      </c>
      <c r="T196" s="189">
        <f>IF(ISERR(('Data Summary'!J146-'Data Summary'!$I$192)^2),"",IF('DART-PCR'!D18=3,(('Data Summary'!J146-'Data Summary'!$I$192)^2),""))</f>
      </c>
      <c r="U196" s="190">
        <f>IF(ISERR(('Data Summary'!K146-'Data Summary'!$I$192)^2),"",IF('DART-PCR'!E18=3,(('Data Summary'!K146-'Data Summary'!$I$192)^2),""))</f>
      </c>
      <c r="W196" s="157" t="s">
        <v>154</v>
      </c>
      <c r="Y196" s="171">
        <v>3</v>
      </c>
      <c r="Z196" s="166">
        <f>SUM(K193:N200)</f>
        <v>0</v>
      </c>
      <c r="AA196" s="155" t="e">
        <f>Y195*(Y196-1)</f>
        <v>#DIV/0!</v>
      </c>
      <c r="AB196" s="206" t="e">
        <f>Z196/AA196</f>
        <v>#DIV/0!</v>
      </c>
      <c r="AC196" s="155"/>
      <c r="AD196" s="155"/>
    </row>
    <row r="197" spans="10:30" ht="15">
      <c r="J197" s="42" t="s">
        <v>26</v>
      </c>
      <c r="K197" s="188">
        <f>IF('DART-PCR'!B19=3,K164,"")</f>
      </c>
      <c r="L197" s="189">
        <f>IF('DART-PCR'!C19=3,L164,"")</f>
      </c>
      <c r="M197" s="189">
        <f>IF('DART-PCR'!D19=3,M164,"")</f>
      </c>
      <c r="N197" s="190">
        <f>IF('DART-PCR'!E19=3,N164,"")</f>
      </c>
      <c r="Q197" s="42" t="s">
        <v>26</v>
      </c>
      <c r="R197" s="188">
        <f>IF(ISERR(('Data Summary'!H147-'Data Summary'!$I$192)^2),"",IF('DART-PCR'!B19=3,(('Data Summary'!H147-'Data Summary'!$I$192)^2),""))</f>
      </c>
      <c r="S197" s="189">
        <f>IF(ISERR(('Data Summary'!I147-'Data Summary'!$I$192)^2),"",IF('DART-PCR'!C19=3,(('Data Summary'!I147-'Data Summary'!$I$192)^2),""))</f>
      </c>
      <c r="T197" s="189">
        <f>IF(ISERR(('Data Summary'!J147-'Data Summary'!$I$192)^2),"",IF('DART-PCR'!D19=3,(('Data Summary'!J147-'Data Summary'!$I$192)^2),""))</f>
      </c>
      <c r="U197" s="190">
        <f>IF(ISERR(('Data Summary'!K147-'Data Summary'!$I$192)^2),"",IF('DART-PCR'!E19=3,(('Data Summary'!K147-'Data Summary'!$I$192)^2),""))</f>
      </c>
      <c r="W197" s="208"/>
      <c r="X197" s="208"/>
      <c r="Y197" s="208"/>
      <c r="Z197" s="208"/>
      <c r="AA197" s="208"/>
      <c r="AB197" s="208"/>
      <c r="AC197" s="208"/>
      <c r="AD197" s="208"/>
    </row>
    <row r="198" spans="10:21" ht="15">
      <c r="J198" s="42" t="s">
        <v>27</v>
      </c>
      <c r="K198" s="188">
        <f>IF('DART-PCR'!B20=3,K165,"")</f>
      </c>
      <c r="L198" s="189">
        <f>IF('DART-PCR'!C20=3,L165,"")</f>
      </c>
      <c r="M198" s="189">
        <f>IF('DART-PCR'!D20=3,M165,"")</f>
      </c>
      <c r="N198" s="190">
        <f>IF('DART-PCR'!E20=3,N165,"")</f>
      </c>
      <c r="Q198" s="42" t="s">
        <v>27</v>
      </c>
      <c r="R198" s="188">
        <f>IF(ISERR(('Data Summary'!H148-'Data Summary'!$I$192)^2),"",IF('DART-PCR'!B20=3,(('Data Summary'!H148-'Data Summary'!$I$192)^2),""))</f>
      </c>
      <c r="S198" s="189">
        <f>IF(ISERR(('Data Summary'!I148-'Data Summary'!$I$192)^2),"",IF('DART-PCR'!C20=3,(('Data Summary'!I148-'Data Summary'!$I$192)^2),""))</f>
      </c>
      <c r="T198" s="189">
        <f>IF(ISERR(('Data Summary'!J148-'Data Summary'!$I$192)^2),"",IF('DART-PCR'!D20=3,(('Data Summary'!J148-'Data Summary'!$I$192)^2),""))</f>
      </c>
      <c r="U198" s="190">
        <f>IF(ISERR(('Data Summary'!K148-'Data Summary'!$I$192)^2),"",IF('DART-PCR'!E20=3,(('Data Summary'!K148-'Data Summary'!$I$192)^2),""))</f>
      </c>
    </row>
    <row r="199" spans="10:21" ht="15">
      <c r="J199" s="42" t="s">
        <v>28</v>
      </c>
      <c r="K199" s="188">
        <f>IF('DART-PCR'!B21=3,K166,"")</f>
      </c>
      <c r="L199" s="189">
        <f>IF('DART-PCR'!C21=3,L166,"")</f>
      </c>
      <c r="M199" s="189">
        <f>IF('DART-PCR'!D21=3,M166,"")</f>
      </c>
      <c r="N199" s="190">
        <f>IF('DART-PCR'!E21=3,N166,"")</f>
      </c>
      <c r="Q199" s="42" t="s">
        <v>28</v>
      </c>
      <c r="R199" s="188">
        <f>IF(ISERR(('Data Summary'!H149-'Data Summary'!$I$192)^2),"",IF('DART-PCR'!B21=3,(('Data Summary'!H149-'Data Summary'!$I$192)^2),""))</f>
      </c>
      <c r="S199" s="189">
        <f>IF(ISERR(('Data Summary'!I149-'Data Summary'!$I$192)^2),"",IF('DART-PCR'!C21=3,(('Data Summary'!I149-'Data Summary'!$I$192)^2),""))</f>
      </c>
      <c r="T199" s="189">
        <f>IF(ISERR(('Data Summary'!J149-'Data Summary'!$I$192)^2),"",IF('DART-PCR'!D21=3,(('Data Summary'!J149-'Data Summary'!$I$192)^2),""))</f>
      </c>
      <c r="U199" s="190">
        <f>IF(ISERR(('Data Summary'!K149-'Data Summary'!$I$192)^2),"",IF('DART-PCR'!E21=3,(('Data Summary'!K149-'Data Summary'!$I$192)^2),""))</f>
      </c>
    </row>
    <row r="200" spans="10:21" ht="15.75" thickBot="1">
      <c r="J200" s="42" t="s">
        <v>29</v>
      </c>
      <c r="K200" s="194">
        <f>IF('DART-PCR'!B22=3,K167,"")</f>
      </c>
      <c r="L200" s="195">
        <f>IF('DART-PCR'!C22=3,L167,"")</f>
      </c>
      <c r="M200" s="195">
        <f>IF('DART-PCR'!D22=3,M167,"")</f>
      </c>
      <c r="N200" s="196">
        <f>IF('DART-PCR'!E22=3,N167,"")</f>
      </c>
      <c r="Q200" s="42" t="s">
        <v>29</v>
      </c>
      <c r="R200" s="194">
        <f>IF(ISERR(('Data Summary'!H150-'Data Summary'!$I$192)^2),"",IF('DART-PCR'!B22=3,(('Data Summary'!H150-'Data Summary'!$I$192)^2),""))</f>
      </c>
      <c r="S200" s="195">
        <f>IF(ISERR(('Data Summary'!I150-'Data Summary'!$I$192)^2),"",IF('DART-PCR'!C22=3,(('Data Summary'!I150-'Data Summary'!$I$192)^2),""))</f>
      </c>
      <c r="T200" s="195">
        <f>IF(ISERR(('Data Summary'!J150-'Data Summary'!$I$192)^2),"",IF('DART-PCR'!D22=3,(('Data Summary'!J150-'Data Summary'!$I$192)^2),""))</f>
      </c>
      <c r="U200" s="196">
        <f>IF(ISERR(('Data Summary'!K150-'Data Summary'!$I$192)^2),"",IF('DART-PCR'!E22=3,(('Data Summary'!K150-'Data Summary'!$I$192)^2),""))</f>
      </c>
    </row>
    <row r="202" spans="10:21" ht="13.5" thickBot="1">
      <c r="J202" s="165" t="s">
        <v>40</v>
      </c>
      <c r="K202" s="165"/>
      <c r="L202" s="165"/>
      <c r="M202" s="165"/>
      <c r="N202" s="165"/>
      <c r="Q202" s="165" t="s">
        <v>40</v>
      </c>
      <c r="R202" s="165"/>
      <c r="S202" s="165"/>
      <c r="T202" s="165"/>
      <c r="U202" s="165"/>
    </row>
    <row r="203" spans="10:25" ht="15.75" thickBot="1">
      <c r="J203" s="35"/>
      <c r="K203" s="39">
        <v>1</v>
      </c>
      <c r="L203" s="40">
        <v>4</v>
      </c>
      <c r="M203" s="40">
        <v>7</v>
      </c>
      <c r="N203" s="41">
        <v>10</v>
      </c>
      <c r="Q203" s="35"/>
      <c r="R203" s="39">
        <v>1</v>
      </c>
      <c r="S203" s="40">
        <v>4</v>
      </c>
      <c r="T203" s="40">
        <v>7</v>
      </c>
      <c r="U203" s="41">
        <v>10</v>
      </c>
      <c r="W203" s="157" t="s">
        <v>40</v>
      </c>
      <c r="Y203" s="202">
        <f>IF(ISERR(AD206),"",IF(AD206&lt;0.05,"Yes","No"))</f>
      </c>
    </row>
    <row r="204" spans="10:30" ht="15.75">
      <c r="J204" s="42" t="s">
        <v>22</v>
      </c>
      <c r="K204" s="182">
        <f>IF('DART-PCR'!B15=4,K160,"")</f>
      </c>
      <c r="L204" s="183">
        <f>IF('DART-PCR'!C15=4,L160,"")</f>
      </c>
      <c r="M204" s="183">
        <f>IF('DART-PCR'!D15=4,M160,"")</f>
      </c>
      <c r="N204" s="184">
        <f>IF('DART-PCR'!E15=4,N160,"")</f>
      </c>
      <c r="Q204" s="42" t="s">
        <v>22</v>
      </c>
      <c r="R204" s="182">
        <f>IF(ISERR(('Data Summary'!H155-'Data Summary'!$I$193)^2),"",IF('DART-PCR'!B15=4,(('Data Summary'!H155-'Data Summary'!$I$193)^2),""))</f>
      </c>
      <c r="S204" s="183">
        <f>IF(ISERR(('Data Summary'!I155-'Data Summary'!$I$193)^2),"",IF('DART-PCR'!C15=4,(('Data Summary'!I155-'Data Summary'!$I$193)^2),""))</f>
      </c>
      <c r="T204" s="183">
        <f>IF(ISERR(('Data Summary'!J155-'Data Summary'!$I$193)^2),"",IF('DART-PCR'!D15=4,(('Data Summary'!J155-'Data Summary'!$I$193)^2),""))</f>
      </c>
      <c r="U204" s="184">
        <f>IF(ISERR(('Data Summary'!K155-'Data Summary'!$I$193)^2),"",IF('DART-PCR'!E15=4,(('Data Summary'!K155-'Data Summary'!$I$193)^2),""))</f>
      </c>
      <c r="W204" s="203"/>
      <c r="X204" s="203"/>
      <c r="Y204" s="204" t="s">
        <v>152</v>
      </c>
      <c r="Z204" s="204" t="s">
        <v>157</v>
      </c>
      <c r="AA204" s="204" t="s">
        <v>155</v>
      </c>
      <c r="AB204" s="204" t="s">
        <v>161</v>
      </c>
      <c r="AC204" s="205" t="s">
        <v>27</v>
      </c>
      <c r="AD204" s="205" t="s">
        <v>159</v>
      </c>
    </row>
    <row r="205" spans="10:21" ht="15">
      <c r="J205" s="42" t="s">
        <v>23</v>
      </c>
      <c r="K205" s="188">
        <f>IF('DART-PCR'!B16=4,K161,"")</f>
      </c>
      <c r="L205" s="189">
        <f>IF('DART-PCR'!C16=4,L161,"")</f>
      </c>
      <c r="M205" s="189">
        <f>IF('DART-PCR'!D16=4,M161,"")</f>
      </c>
      <c r="N205" s="190">
        <f>IF('DART-PCR'!E16=4,N161,"")</f>
      </c>
      <c r="Q205" s="42" t="s">
        <v>23</v>
      </c>
      <c r="R205" s="188">
        <f>IF(ISERR(('Data Summary'!H156-'Data Summary'!$I$193)^2),"",IF('DART-PCR'!B16=4,(('Data Summary'!H156-'Data Summary'!$I$193)^2),""))</f>
      </c>
      <c r="S205" s="189">
        <f>IF(ISERR(('Data Summary'!I156-'Data Summary'!$I$193)^2),"",IF('DART-PCR'!C16=4,(('Data Summary'!I156-'Data Summary'!$I$193)^2),""))</f>
      </c>
      <c r="T205" s="189">
        <f>IF(ISERR(('Data Summary'!J156-'Data Summary'!$I$193)^2),"",IF('DART-PCR'!D16=4,(('Data Summary'!J156-'Data Summary'!$I$193)^2),""))</f>
      </c>
      <c r="U205" s="190">
        <f>IF(ISERR(('Data Summary'!K156-'Data Summary'!$I$193)^2),"",IF('DART-PCR'!E16=4,(('Data Summary'!K156-'Data Summary'!$I$193)^2),""))</f>
      </c>
    </row>
    <row r="206" spans="10:30" ht="15">
      <c r="J206" s="42" t="s">
        <v>24</v>
      </c>
      <c r="K206" s="188">
        <f>IF('DART-PCR'!B17=4,K162,"")</f>
      </c>
      <c r="L206" s="189">
        <f>IF('DART-PCR'!C17=4,L162,"")</f>
      </c>
      <c r="M206" s="189">
        <f>IF('DART-PCR'!D17=4,M162,"")</f>
      </c>
      <c r="N206" s="190">
        <f>IF('DART-PCR'!E17=4,N162,"")</f>
      </c>
      <c r="Q206" s="42" t="s">
        <v>24</v>
      </c>
      <c r="R206" s="188">
        <f>IF(ISERR(('Data Summary'!H157-'Data Summary'!$I$193)^2),"",IF('DART-PCR'!B17=4,(('Data Summary'!H157-'Data Summary'!$I$193)^2),""))</f>
      </c>
      <c r="S206" s="189">
        <f>IF(ISERR(('Data Summary'!I157-'Data Summary'!$I$193)^2),"",IF('DART-PCR'!C17=4,(('Data Summary'!I157-'Data Summary'!$I$193)^2),""))</f>
      </c>
      <c r="T206" s="189">
        <f>IF(ISERR(('Data Summary'!J157-'Data Summary'!$I$193)^2),"",IF('DART-PCR'!D17=4,(('Data Summary'!J157-'Data Summary'!$I$193)^2),""))</f>
      </c>
      <c r="U206" s="190">
        <f>IF(ISERR(('Data Summary'!K157-'Data Summary'!$I$193)^2),"",IF('DART-PCR'!E17=4,(('Data Summary'!K157-'Data Summary'!$I$193)^2),""))</f>
      </c>
      <c r="W206" s="157" t="s">
        <v>153</v>
      </c>
      <c r="Y206" s="171" t="e">
        <f>SUM(R204:U211)/AVERAGE(R204:U211)</f>
        <v>#DIV/0!</v>
      </c>
      <c r="Z206" s="166">
        <f>SUM(R204:U211)</f>
        <v>0</v>
      </c>
      <c r="AA206" s="155" t="e">
        <f>Y206-1</f>
        <v>#DIV/0!</v>
      </c>
      <c r="AB206" s="206" t="e">
        <f>(Z206/AA206)*Y207</f>
        <v>#DIV/0!</v>
      </c>
      <c r="AC206" s="166" t="e">
        <f>AB206/AB207</f>
        <v>#DIV/0!</v>
      </c>
      <c r="AD206" s="207" t="e">
        <f>FDIST(AC206,AA206,AA207)</f>
        <v>#DIV/0!</v>
      </c>
    </row>
    <row r="207" spans="10:30" ht="15">
      <c r="J207" s="42" t="s">
        <v>25</v>
      </c>
      <c r="K207" s="188">
        <f>IF('DART-PCR'!B18=4,K163,"")</f>
      </c>
      <c r="L207" s="189">
        <f>IF('DART-PCR'!C18=4,L163,"")</f>
      </c>
      <c r="M207" s="189">
        <f>IF('DART-PCR'!D18=4,M163,"")</f>
      </c>
      <c r="N207" s="190">
        <f>IF('DART-PCR'!E18=4,N163,"")</f>
      </c>
      <c r="Q207" s="42" t="s">
        <v>25</v>
      </c>
      <c r="R207" s="188">
        <f>IF(ISERR(('Data Summary'!H158-'Data Summary'!$I$193)^2),"",IF('DART-PCR'!B18=4,(('Data Summary'!H158-'Data Summary'!$I$193)^2),""))</f>
      </c>
      <c r="S207" s="189">
        <f>IF(ISERR(('Data Summary'!I158-'Data Summary'!$I$193)^2),"",IF('DART-PCR'!C18=4,(('Data Summary'!I158-'Data Summary'!$I$193)^2),""))</f>
      </c>
      <c r="T207" s="189">
        <f>IF(ISERR(('Data Summary'!J158-'Data Summary'!$I$193)^2),"",IF('DART-PCR'!D18=4,(('Data Summary'!J158-'Data Summary'!$I$193)^2),""))</f>
      </c>
      <c r="U207" s="190">
        <f>IF(ISERR(('Data Summary'!K158-'Data Summary'!$I$193)^2),"",IF('DART-PCR'!E18=4,(('Data Summary'!K158-'Data Summary'!$I$193)^2),""))</f>
      </c>
      <c r="W207" s="157" t="s">
        <v>154</v>
      </c>
      <c r="Y207" s="171">
        <v>3</v>
      </c>
      <c r="Z207" s="166">
        <f>SUM(K204:N211)</f>
        <v>0</v>
      </c>
      <c r="AA207" s="155" t="e">
        <f>Y206*(Y207-1)</f>
        <v>#DIV/0!</v>
      </c>
      <c r="AB207" s="206" t="e">
        <f>Z207/AA207</f>
        <v>#DIV/0!</v>
      </c>
      <c r="AC207" s="155"/>
      <c r="AD207" s="155"/>
    </row>
    <row r="208" spans="10:30" ht="15">
      <c r="J208" s="42" t="s">
        <v>26</v>
      </c>
      <c r="K208" s="188">
        <f>IF('DART-PCR'!B19=4,K164,"")</f>
      </c>
      <c r="L208" s="189">
        <f>IF('DART-PCR'!C19=4,L164,"")</f>
      </c>
      <c r="M208" s="189">
        <f>IF('DART-PCR'!D19=4,M164,"")</f>
      </c>
      <c r="N208" s="190">
        <f>IF('DART-PCR'!E19=4,N164,"")</f>
      </c>
      <c r="Q208" s="42" t="s">
        <v>26</v>
      </c>
      <c r="R208" s="188">
        <f>IF(ISERR(('Data Summary'!H159-'Data Summary'!$I$193)^2),"",IF('DART-PCR'!B19=4,(('Data Summary'!H159-'Data Summary'!$I$193)^2),""))</f>
      </c>
      <c r="S208" s="189">
        <f>IF(ISERR(('Data Summary'!I159-'Data Summary'!$I$193)^2),"",IF('DART-PCR'!C19=4,(('Data Summary'!I159-'Data Summary'!$I$193)^2),""))</f>
      </c>
      <c r="T208" s="189">
        <f>IF(ISERR(('Data Summary'!J159-'Data Summary'!$I$193)^2),"",IF('DART-PCR'!D19=4,(('Data Summary'!J159-'Data Summary'!$I$193)^2),""))</f>
      </c>
      <c r="U208" s="190">
        <f>IF(ISERR(('Data Summary'!K159-'Data Summary'!$I$193)^2),"",IF('DART-PCR'!E19=4,(('Data Summary'!K159-'Data Summary'!$I$193)^2),""))</f>
      </c>
      <c r="W208" s="208"/>
      <c r="X208" s="208"/>
      <c r="Y208" s="208"/>
      <c r="Z208" s="208"/>
      <c r="AA208" s="208"/>
      <c r="AB208" s="208"/>
      <c r="AC208" s="208"/>
      <c r="AD208" s="208"/>
    </row>
    <row r="209" spans="10:21" ht="15">
      <c r="J209" s="42" t="s">
        <v>27</v>
      </c>
      <c r="K209" s="188">
        <f>IF('DART-PCR'!B20=4,K165,"")</f>
      </c>
      <c r="L209" s="189">
        <f>IF('DART-PCR'!C20=4,L165,"")</f>
      </c>
      <c r="M209" s="189">
        <f>IF('DART-PCR'!D20=4,M165,"")</f>
      </c>
      <c r="N209" s="190">
        <f>IF('DART-PCR'!E20=4,N165,"")</f>
      </c>
      <c r="Q209" s="42" t="s">
        <v>27</v>
      </c>
      <c r="R209" s="188">
        <f>IF(ISERR(('Data Summary'!H160-'Data Summary'!$I$193)^2),"",IF('DART-PCR'!B20=4,(('Data Summary'!H160-'Data Summary'!$I$193)^2),""))</f>
      </c>
      <c r="S209" s="189">
        <f>IF(ISERR(('Data Summary'!I160-'Data Summary'!$I$193)^2),"",IF('DART-PCR'!C20=4,(('Data Summary'!I160-'Data Summary'!$I$193)^2),""))</f>
      </c>
      <c r="T209" s="189">
        <f>IF(ISERR(('Data Summary'!J160-'Data Summary'!$I$193)^2),"",IF('DART-PCR'!D20=4,(('Data Summary'!J160-'Data Summary'!$I$193)^2),""))</f>
      </c>
      <c r="U209" s="190">
        <f>IF(ISERR(('Data Summary'!K160-'Data Summary'!$I$193)^2),"",IF('DART-PCR'!E20=4,(('Data Summary'!K160-'Data Summary'!$I$193)^2),""))</f>
      </c>
    </row>
    <row r="210" spans="10:21" ht="15">
      <c r="J210" s="42" t="s">
        <v>28</v>
      </c>
      <c r="K210" s="188">
        <f>IF('DART-PCR'!B21=4,K166,"")</f>
      </c>
      <c r="L210" s="189">
        <f>IF('DART-PCR'!C21=4,L166,"")</f>
      </c>
      <c r="M210" s="189">
        <f>IF('DART-PCR'!D21=4,M166,"")</f>
      </c>
      <c r="N210" s="190">
        <f>IF('DART-PCR'!E21=4,N166,"")</f>
      </c>
      <c r="Q210" s="42" t="s">
        <v>28</v>
      </c>
      <c r="R210" s="188">
        <f>IF(ISERR(('Data Summary'!H161-'Data Summary'!$I$193)^2),"",IF('DART-PCR'!B21=4,(('Data Summary'!H161-'Data Summary'!$I$193)^2),""))</f>
      </c>
      <c r="S210" s="189">
        <f>IF(ISERR(('Data Summary'!I161-'Data Summary'!$I$193)^2),"",IF('DART-PCR'!C21=4,(('Data Summary'!I161-'Data Summary'!$I$193)^2),""))</f>
      </c>
      <c r="T210" s="189">
        <f>IF(ISERR(('Data Summary'!J161-'Data Summary'!$I$193)^2),"",IF('DART-PCR'!D21=4,(('Data Summary'!J161-'Data Summary'!$I$193)^2),""))</f>
      </c>
      <c r="U210" s="190">
        <f>IF(ISERR(('Data Summary'!K161-'Data Summary'!$I$193)^2),"",IF('DART-PCR'!E21=4,(('Data Summary'!K161-'Data Summary'!$I$193)^2),""))</f>
      </c>
    </row>
    <row r="211" spans="10:21" ht="15.75" thickBot="1">
      <c r="J211" s="42" t="s">
        <v>29</v>
      </c>
      <c r="K211" s="194">
        <f>IF('DART-PCR'!B22=4,K167,"")</f>
      </c>
      <c r="L211" s="195">
        <f>IF('DART-PCR'!C22=4,L167,"")</f>
      </c>
      <c r="M211" s="195">
        <f>IF('DART-PCR'!D22=4,M167,"")</f>
      </c>
      <c r="N211" s="196">
        <f>IF('DART-PCR'!E22=4,N167,"")</f>
      </c>
      <c r="Q211" s="42" t="s">
        <v>29</v>
      </c>
      <c r="R211" s="194">
        <f>IF(ISERR(('Data Summary'!H162-'Data Summary'!$I$193)^2),"",IF('DART-PCR'!B22=4,(('Data Summary'!H162-'Data Summary'!$I$193)^2),""))</f>
      </c>
      <c r="S211" s="195">
        <f>IF(ISERR(('Data Summary'!I162-'Data Summary'!$I$193)^2),"",IF('DART-PCR'!C22=4,(('Data Summary'!I162-'Data Summary'!$I$193)^2),""))</f>
      </c>
      <c r="T211" s="195">
        <f>IF(ISERR(('Data Summary'!J162-'Data Summary'!$I$193)^2),"",IF('DART-PCR'!D22=4,(('Data Summary'!J162-'Data Summary'!$I$193)^2),""))</f>
      </c>
      <c r="U211" s="196">
        <f>IF(ISERR(('Data Summary'!K162-'Data Summary'!$I$193)^2),"",IF('DART-PCR'!E22=4,(('Data Summary'!K162-'Data Summary'!$I$193)^2),""))</f>
      </c>
    </row>
    <row r="213" spans="10:21" ht="13.5" thickBot="1">
      <c r="J213" s="165" t="s">
        <v>41</v>
      </c>
      <c r="K213" s="165"/>
      <c r="L213" s="165"/>
      <c r="M213" s="165"/>
      <c r="N213" s="165"/>
      <c r="Q213" s="165" t="s">
        <v>41</v>
      </c>
      <c r="R213" s="165"/>
      <c r="S213" s="165"/>
      <c r="T213" s="165"/>
      <c r="U213" s="165"/>
    </row>
    <row r="214" spans="10:25" ht="15.75" thickBot="1">
      <c r="J214" s="35"/>
      <c r="K214" s="39">
        <v>1</v>
      </c>
      <c r="L214" s="40">
        <v>4</v>
      </c>
      <c r="M214" s="40">
        <v>7</v>
      </c>
      <c r="N214" s="41">
        <v>10</v>
      </c>
      <c r="Q214" s="35"/>
      <c r="R214" s="39">
        <v>1</v>
      </c>
      <c r="S214" s="40">
        <v>4</v>
      </c>
      <c r="T214" s="40">
        <v>7</v>
      </c>
      <c r="U214" s="41">
        <v>10</v>
      </c>
      <c r="W214" s="157" t="s">
        <v>41</v>
      </c>
      <c r="Y214" s="202">
        <f>IF(ISERR(AD217),"",IF(AD217&lt;0.05,"Yes","No"))</f>
      </c>
    </row>
    <row r="215" spans="10:30" ht="15.75">
      <c r="J215" s="42" t="s">
        <v>22</v>
      </c>
      <c r="K215" s="182">
        <f>IF('DART-PCR'!B15=5,K160,"")</f>
      </c>
      <c r="L215" s="183">
        <f>IF('DART-PCR'!C15=5,L160,"")</f>
      </c>
      <c r="M215" s="183">
        <f>IF('DART-PCR'!D15=5,M160,"")</f>
      </c>
      <c r="N215" s="184">
        <f>IF('DART-PCR'!E15=5,N160,"")</f>
      </c>
      <c r="Q215" s="42" t="s">
        <v>22</v>
      </c>
      <c r="R215" s="182">
        <f>IF(ISERR(('Data Summary'!H167-'Data Summary'!$I$194)^2),"",IF('DART-PCR'!B15=5,(('Data Summary'!H167-'Data Summary'!$I$194)^2),""))</f>
      </c>
      <c r="S215" s="183">
        <f>IF(ISERR(('Data Summary'!I167-'Data Summary'!$I$194)^2),"",IF('DART-PCR'!C15=5,(('Data Summary'!I167-'Data Summary'!$I$194)^2),""))</f>
      </c>
      <c r="T215" s="183">
        <f>IF(ISERR(('Data Summary'!J167-'Data Summary'!$I$194)^2),"",IF('DART-PCR'!D15=5,(('Data Summary'!J167-'Data Summary'!$I$194)^2),""))</f>
      </c>
      <c r="U215" s="184">
        <f>IF(ISERR(('Data Summary'!K167-'Data Summary'!$I$194)^2),"",IF('DART-PCR'!E15=5,(('Data Summary'!K167-'Data Summary'!$I$194)^2),""))</f>
      </c>
      <c r="W215" s="203"/>
      <c r="X215" s="203"/>
      <c r="Y215" s="204" t="s">
        <v>152</v>
      </c>
      <c r="Z215" s="204" t="s">
        <v>157</v>
      </c>
      <c r="AA215" s="204" t="s">
        <v>155</v>
      </c>
      <c r="AB215" s="204" t="s">
        <v>161</v>
      </c>
      <c r="AC215" s="205" t="s">
        <v>27</v>
      </c>
      <c r="AD215" s="205" t="s">
        <v>159</v>
      </c>
    </row>
    <row r="216" spans="10:21" ht="15">
      <c r="J216" s="42" t="s">
        <v>23</v>
      </c>
      <c r="K216" s="188">
        <f>IF('DART-PCR'!B16=5,K161,"")</f>
      </c>
      <c r="L216" s="189">
        <f>IF('DART-PCR'!C16=5,L161,"")</f>
      </c>
      <c r="M216" s="189">
        <f>IF('DART-PCR'!D16=5,M161,"")</f>
      </c>
      <c r="N216" s="190">
        <f>IF('DART-PCR'!E16=5,N161,"")</f>
      </c>
      <c r="Q216" s="42" t="s">
        <v>23</v>
      </c>
      <c r="R216" s="188">
        <f>IF(ISERR(('Data Summary'!H168-'Data Summary'!$I$194)^2),"",IF('DART-PCR'!B16=5,(('Data Summary'!H168-'Data Summary'!$I$194)^2),""))</f>
      </c>
      <c r="S216" s="189">
        <f>IF(ISERR(('Data Summary'!I168-'Data Summary'!$I$194)^2),"",IF('DART-PCR'!C16=5,(('Data Summary'!I168-'Data Summary'!$I$194)^2),""))</f>
      </c>
      <c r="T216" s="189">
        <f>IF(ISERR(('Data Summary'!J168-'Data Summary'!$I$194)^2),"",IF('DART-PCR'!D16=5,(('Data Summary'!J168-'Data Summary'!$I$194)^2),""))</f>
      </c>
      <c r="U216" s="190">
        <f>IF(ISERR(('Data Summary'!K168-'Data Summary'!$I$194)^2),"",IF('DART-PCR'!E16=5,(('Data Summary'!K168-'Data Summary'!$I$194)^2),""))</f>
      </c>
    </row>
    <row r="217" spans="10:30" ht="15">
      <c r="J217" s="42" t="s">
        <v>24</v>
      </c>
      <c r="K217" s="188">
        <f>IF('DART-PCR'!B17=5,K162,"")</f>
      </c>
      <c r="L217" s="189">
        <f>IF('DART-PCR'!C17=5,L162,"")</f>
      </c>
      <c r="M217" s="189">
        <f>IF('DART-PCR'!D17=5,M162,"")</f>
      </c>
      <c r="N217" s="190">
        <f>IF('DART-PCR'!E17=5,N162,"")</f>
      </c>
      <c r="Q217" s="42" t="s">
        <v>24</v>
      </c>
      <c r="R217" s="188">
        <f>IF(ISERR(('Data Summary'!H169-'Data Summary'!$I$194)^2),"",IF('DART-PCR'!B17=5,(('Data Summary'!H169-'Data Summary'!$I$194)^2),""))</f>
      </c>
      <c r="S217" s="189">
        <f>IF(ISERR(('Data Summary'!I169-'Data Summary'!$I$194)^2),"",IF('DART-PCR'!C17=5,(('Data Summary'!I169-'Data Summary'!$I$194)^2),""))</f>
      </c>
      <c r="T217" s="189">
        <f>IF(ISERR(('Data Summary'!J169-'Data Summary'!$I$194)^2),"",IF('DART-PCR'!D17=5,(('Data Summary'!J169-'Data Summary'!$I$194)^2),""))</f>
      </c>
      <c r="U217" s="190">
        <f>IF(ISERR(('Data Summary'!K169-'Data Summary'!$I$194)^2),"",IF('DART-PCR'!E17=5,(('Data Summary'!K169-'Data Summary'!$I$194)^2),""))</f>
      </c>
      <c r="W217" s="157" t="s">
        <v>153</v>
      </c>
      <c r="Y217" s="171" t="e">
        <f>SUM(R215:U222)/AVERAGE(R215:U222)</f>
        <v>#DIV/0!</v>
      </c>
      <c r="Z217" s="166">
        <f>SUM(R215:U222)</f>
        <v>0</v>
      </c>
      <c r="AA217" s="155" t="e">
        <f>Y217-1</f>
        <v>#DIV/0!</v>
      </c>
      <c r="AB217" s="206" t="e">
        <f>(Z217/AA217)*Y218</f>
        <v>#DIV/0!</v>
      </c>
      <c r="AC217" s="166" t="e">
        <f>AB217/AB218</f>
        <v>#DIV/0!</v>
      </c>
      <c r="AD217" s="207" t="e">
        <f>FDIST(AC217,AA217,AA218)</f>
        <v>#DIV/0!</v>
      </c>
    </row>
    <row r="218" spans="10:30" ht="15">
      <c r="J218" s="42" t="s">
        <v>25</v>
      </c>
      <c r="K218" s="188">
        <f>IF('DART-PCR'!B18=5,K163,"")</f>
      </c>
      <c r="L218" s="189">
        <f>IF('DART-PCR'!C18=5,L163,"")</f>
      </c>
      <c r="M218" s="189">
        <f>IF('DART-PCR'!D18=5,M163,"")</f>
      </c>
      <c r="N218" s="190">
        <f>IF('DART-PCR'!E18=5,N163,"")</f>
      </c>
      <c r="Q218" s="42" t="s">
        <v>25</v>
      </c>
      <c r="R218" s="188">
        <f>IF(ISERR(('Data Summary'!H170-'Data Summary'!$I$194)^2),"",IF('DART-PCR'!B18=5,(('Data Summary'!H170-'Data Summary'!$I$194)^2),""))</f>
      </c>
      <c r="S218" s="189">
        <f>IF(ISERR(('Data Summary'!I170-'Data Summary'!$I$194)^2),"",IF('DART-PCR'!C18=5,(('Data Summary'!I170-'Data Summary'!$I$194)^2),""))</f>
      </c>
      <c r="T218" s="189">
        <f>IF(ISERR(('Data Summary'!J170-'Data Summary'!$I$194)^2),"",IF('DART-PCR'!D18=5,(('Data Summary'!J170-'Data Summary'!$I$194)^2),""))</f>
      </c>
      <c r="U218" s="190">
        <f>IF(ISERR(('Data Summary'!K170-'Data Summary'!$I$194)^2),"",IF('DART-PCR'!E18=5,(('Data Summary'!K170-'Data Summary'!$I$194)^2),""))</f>
      </c>
      <c r="W218" s="157" t="s">
        <v>154</v>
      </c>
      <c r="Y218" s="171">
        <v>3</v>
      </c>
      <c r="Z218" s="166">
        <f>SUM(K215:N222)</f>
        <v>0</v>
      </c>
      <c r="AA218" s="155" t="e">
        <f>Y217*(Y218-1)</f>
        <v>#DIV/0!</v>
      </c>
      <c r="AB218" s="206" t="e">
        <f>Z218/AA218</f>
        <v>#DIV/0!</v>
      </c>
      <c r="AC218" s="155"/>
      <c r="AD218" s="155"/>
    </row>
    <row r="219" spans="10:30" ht="15">
      <c r="J219" s="42" t="s">
        <v>26</v>
      </c>
      <c r="K219" s="188">
        <f>IF('DART-PCR'!B19=5,K164,"")</f>
      </c>
      <c r="L219" s="189">
        <f>IF('DART-PCR'!C19=5,L164,"")</f>
      </c>
      <c r="M219" s="189">
        <f>IF('DART-PCR'!D19=5,M164,"")</f>
      </c>
      <c r="N219" s="190">
        <f>IF('DART-PCR'!E19=5,N164,"")</f>
      </c>
      <c r="Q219" s="42" t="s">
        <v>26</v>
      </c>
      <c r="R219" s="188">
        <f>IF(ISERR(('Data Summary'!H171-'Data Summary'!$I$194)^2),"",IF('DART-PCR'!B19=5,(('Data Summary'!H171-'Data Summary'!$I$194)^2),""))</f>
      </c>
      <c r="S219" s="189">
        <f>IF(ISERR(('Data Summary'!I171-'Data Summary'!$I$194)^2),"",IF('DART-PCR'!C19=5,(('Data Summary'!I171-'Data Summary'!$I$194)^2),""))</f>
      </c>
      <c r="T219" s="189">
        <f>IF(ISERR(('Data Summary'!J171-'Data Summary'!$I$194)^2),"",IF('DART-PCR'!D19=5,(('Data Summary'!J171-'Data Summary'!$I$194)^2),""))</f>
      </c>
      <c r="U219" s="190">
        <f>IF(ISERR(('Data Summary'!K171-'Data Summary'!$I$194)^2),"",IF('DART-PCR'!E19=5,(('Data Summary'!K171-'Data Summary'!$I$194)^2),""))</f>
      </c>
      <c r="W219" s="208"/>
      <c r="X219" s="208"/>
      <c r="Y219" s="208"/>
      <c r="Z219" s="208"/>
      <c r="AA219" s="208"/>
      <c r="AB219" s="208"/>
      <c r="AC219" s="208"/>
      <c r="AD219" s="208"/>
    </row>
    <row r="220" spans="10:21" ht="15">
      <c r="J220" s="42" t="s">
        <v>27</v>
      </c>
      <c r="K220" s="188">
        <f>IF('DART-PCR'!B20=5,K165,"")</f>
      </c>
      <c r="L220" s="189">
        <f>IF('DART-PCR'!C20=5,L165,"")</f>
      </c>
      <c r="M220" s="189">
        <f>IF('DART-PCR'!D20=5,M165,"")</f>
      </c>
      <c r="N220" s="190">
        <f>IF('DART-PCR'!E20=5,N165,"")</f>
      </c>
      <c r="Q220" s="42" t="s">
        <v>27</v>
      </c>
      <c r="R220" s="188">
        <f>IF(ISERR(('Data Summary'!H172-'Data Summary'!$I$194)^2),"",IF('DART-PCR'!B20=5,(('Data Summary'!H172-'Data Summary'!$I$194)^2),""))</f>
      </c>
      <c r="S220" s="189">
        <f>IF(ISERR(('Data Summary'!I172-'Data Summary'!$I$194)^2),"",IF('DART-PCR'!C20=5,(('Data Summary'!I172-'Data Summary'!$I$194)^2),""))</f>
      </c>
      <c r="T220" s="189">
        <f>IF(ISERR(('Data Summary'!J172-'Data Summary'!$I$194)^2),"",IF('DART-PCR'!D20=5,(('Data Summary'!J172-'Data Summary'!$I$194)^2),""))</f>
      </c>
      <c r="U220" s="190">
        <f>IF(ISERR(('Data Summary'!K172-'Data Summary'!$I$194)^2),"",IF('DART-PCR'!E20=5,(('Data Summary'!K172-'Data Summary'!$I$194)^2),""))</f>
      </c>
    </row>
    <row r="221" spans="10:21" ht="15">
      <c r="J221" s="42" t="s">
        <v>28</v>
      </c>
      <c r="K221" s="188">
        <f>IF('DART-PCR'!B21=5,K166,"")</f>
      </c>
      <c r="L221" s="189">
        <f>IF('DART-PCR'!C21=5,L166,"")</f>
      </c>
      <c r="M221" s="189">
        <f>IF('DART-PCR'!D21=5,M166,"")</f>
      </c>
      <c r="N221" s="190">
        <f>IF('DART-PCR'!E21=5,N166,"")</f>
      </c>
      <c r="Q221" s="42" t="s">
        <v>28</v>
      </c>
      <c r="R221" s="188">
        <f>IF(ISERR(('Data Summary'!H173-'Data Summary'!$I$194)^2),"",IF('DART-PCR'!B21=5,(('Data Summary'!H173-'Data Summary'!$I$194)^2),""))</f>
      </c>
      <c r="S221" s="189">
        <f>IF(ISERR(('Data Summary'!I173-'Data Summary'!$I$194)^2),"",IF('DART-PCR'!C21=5,(('Data Summary'!I173-'Data Summary'!$I$194)^2),""))</f>
      </c>
      <c r="T221" s="189">
        <f>IF(ISERR(('Data Summary'!J173-'Data Summary'!$I$194)^2),"",IF('DART-PCR'!D21=5,(('Data Summary'!J173-'Data Summary'!$I$194)^2),""))</f>
      </c>
      <c r="U221" s="190">
        <f>IF(ISERR(('Data Summary'!K173-'Data Summary'!$I$194)^2),"",IF('DART-PCR'!E21=5,(('Data Summary'!K173-'Data Summary'!$I$194)^2),""))</f>
      </c>
    </row>
    <row r="222" spans="10:21" ht="15.75" thickBot="1">
      <c r="J222" s="42" t="s">
        <v>29</v>
      </c>
      <c r="K222" s="194">
        <f>IF('DART-PCR'!B22=5,K167,"")</f>
      </c>
      <c r="L222" s="195">
        <f>IF('DART-PCR'!C22=5,L167,"")</f>
      </c>
      <c r="M222" s="195">
        <f>IF('DART-PCR'!D22=5,M167,"")</f>
      </c>
      <c r="N222" s="196">
        <f>IF('DART-PCR'!E22=5,N167,"")</f>
      </c>
      <c r="Q222" s="42" t="s">
        <v>29</v>
      </c>
      <c r="R222" s="194">
        <f>IF(ISERR(('Data Summary'!H174-'Data Summary'!$I$194)^2),"",IF('DART-PCR'!B22=5,(('Data Summary'!H174-'Data Summary'!$I$194)^2),""))</f>
      </c>
      <c r="S222" s="195">
        <f>IF(ISERR(('Data Summary'!I174-'Data Summary'!$I$194)^2),"",IF('DART-PCR'!C22=5,(('Data Summary'!I174-'Data Summary'!$I$194)^2),""))</f>
      </c>
      <c r="T222" s="195">
        <f>IF(ISERR(('Data Summary'!J174-'Data Summary'!$I$194)^2),"",IF('DART-PCR'!D22=5,(('Data Summary'!J174-'Data Summary'!$I$194)^2),""))</f>
      </c>
      <c r="U222" s="196">
        <f>IF(ISERR(('Data Summary'!K174-'Data Summary'!$I$194)^2),"",IF('DART-PCR'!E22=5,(('Data Summary'!K174-'Data Summary'!$I$194)^2),""))</f>
      </c>
    </row>
    <row r="224" spans="10:21" ht="13.5" thickBot="1">
      <c r="J224" s="165" t="s">
        <v>42</v>
      </c>
      <c r="K224" s="165"/>
      <c r="L224" s="165"/>
      <c r="M224" s="165"/>
      <c r="N224" s="165"/>
      <c r="Q224" s="165" t="s">
        <v>42</v>
      </c>
      <c r="R224" s="165"/>
      <c r="S224" s="165"/>
      <c r="T224" s="165"/>
      <c r="U224" s="165"/>
    </row>
    <row r="225" spans="10:25" ht="15.75" thickBot="1">
      <c r="J225" s="35"/>
      <c r="K225" s="39">
        <v>1</v>
      </c>
      <c r="L225" s="40">
        <v>4</v>
      </c>
      <c r="M225" s="40">
        <v>7</v>
      </c>
      <c r="N225" s="41">
        <v>10</v>
      </c>
      <c r="Q225" s="35"/>
      <c r="R225" s="39">
        <v>1</v>
      </c>
      <c r="S225" s="40">
        <v>4</v>
      </c>
      <c r="T225" s="40">
        <v>7</v>
      </c>
      <c r="U225" s="41">
        <v>10</v>
      </c>
      <c r="W225" s="157" t="s">
        <v>42</v>
      </c>
      <c r="Y225" s="202">
        <f>IF(ISERR(AD228),"",IF(AD228&lt;0.05,"Yes","No"))</f>
      </c>
    </row>
    <row r="226" spans="10:30" ht="15.75">
      <c r="J226" s="42" t="s">
        <v>22</v>
      </c>
      <c r="K226" s="182">
        <f>IF('DART-PCR'!B15=6,K160,"")</f>
      </c>
      <c r="L226" s="183">
        <f>IF('DART-PCR'!C15=6,L160,"")</f>
      </c>
      <c r="M226" s="183">
        <f>IF('DART-PCR'!D15=6,M160,"")</f>
      </c>
      <c r="N226" s="184">
        <f>IF('DART-PCR'!E15=6,N160,"")</f>
      </c>
      <c r="Q226" s="42" t="s">
        <v>22</v>
      </c>
      <c r="R226" s="182">
        <f>IF(ISERR(('Data Summary'!H179-'Data Summary'!$I$195)^2),"",IF('DART-PCR'!B15=6,(('Data Summary'!H179-'Data Summary'!$I$195)^2),""))</f>
      </c>
      <c r="S226" s="183">
        <f>IF(ISERR(('Data Summary'!I179-'Data Summary'!$I$195)^2),"",IF('DART-PCR'!C15=6,(('Data Summary'!I179-'Data Summary'!$I$195)^2),""))</f>
      </c>
      <c r="T226" s="183">
        <f>IF(ISERR(('Data Summary'!J179-'Data Summary'!$I$195)^2),"",IF('DART-PCR'!D15=6,(('Data Summary'!J179-'Data Summary'!$I$195)^2),""))</f>
      </c>
      <c r="U226" s="184">
        <f>IF(ISERR(('Data Summary'!K179-'Data Summary'!$I$195)^2),"",IF('DART-PCR'!E15=6,(('Data Summary'!K179-'Data Summary'!$I$195)^2),""))</f>
      </c>
      <c r="W226" s="203"/>
      <c r="X226" s="203"/>
      <c r="Y226" s="204" t="s">
        <v>152</v>
      </c>
      <c r="Z226" s="204" t="s">
        <v>157</v>
      </c>
      <c r="AA226" s="204" t="s">
        <v>155</v>
      </c>
      <c r="AB226" s="204" t="s">
        <v>161</v>
      </c>
      <c r="AC226" s="205" t="s">
        <v>27</v>
      </c>
      <c r="AD226" s="205" t="s">
        <v>159</v>
      </c>
    </row>
    <row r="227" spans="10:21" ht="15">
      <c r="J227" s="42" t="s">
        <v>23</v>
      </c>
      <c r="K227" s="188">
        <f>IF('DART-PCR'!B16=6,K161,"")</f>
      </c>
      <c r="L227" s="189">
        <f>IF('DART-PCR'!C16=6,L161,"")</f>
      </c>
      <c r="M227" s="189">
        <f>IF('DART-PCR'!D16=6,M161,"")</f>
      </c>
      <c r="N227" s="190">
        <f>IF('DART-PCR'!E16=6,N161,"")</f>
      </c>
      <c r="Q227" s="42" t="s">
        <v>23</v>
      </c>
      <c r="R227" s="188">
        <f>IF(ISERR(('Data Summary'!H180-'Data Summary'!$I$195)^2),"",IF('DART-PCR'!B16=6,(('Data Summary'!H180-'Data Summary'!$I$195)^2),""))</f>
      </c>
      <c r="S227" s="189">
        <f>IF(ISERR(('Data Summary'!I180-'Data Summary'!$I$195)^2),"",IF('DART-PCR'!C16=6,(('Data Summary'!I180-'Data Summary'!$I$195)^2),""))</f>
      </c>
      <c r="T227" s="189">
        <f>IF(ISERR(('Data Summary'!J180-'Data Summary'!$I$195)^2),"",IF('DART-PCR'!D16=6,(('Data Summary'!J180-'Data Summary'!$I$195)^2),""))</f>
      </c>
      <c r="U227" s="190">
        <f>IF(ISERR(('Data Summary'!K180-'Data Summary'!$I$195)^2),"",IF('DART-PCR'!E16=6,(('Data Summary'!K180-'Data Summary'!$I$195)^2),""))</f>
      </c>
    </row>
    <row r="228" spans="10:30" ht="15">
      <c r="J228" s="42" t="s">
        <v>24</v>
      </c>
      <c r="K228" s="188">
        <f>IF('DART-PCR'!B17=6,K162,"")</f>
      </c>
      <c r="L228" s="189">
        <f>IF('DART-PCR'!C17=6,L162,"")</f>
      </c>
      <c r="M228" s="189">
        <f>IF('DART-PCR'!D17=6,M162,"")</f>
      </c>
      <c r="N228" s="190">
        <f>IF('DART-PCR'!E17=6,N162,"")</f>
      </c>
      <c r="Q228" s="42" t="s">
        <v>24</v>
      </c>
      <c r="R228" s="188">
        <f>IF(ISERR(('Data Summary'!H181-'Data Summary'!$I$195)^2),"",IF('DART-PCR'!B17=6,(('Data Summary'!H181-'Data Summary'!$I$195)^2),""))</f>
      </c>
      <c r="S228" s="189">
        <f>IF(ISERR(('Data Summary'!I181-'Data Summary'!$I$195)^2),"",IF('DART-PCR'!C17=6,(('Data Summary'!I181-'Data Summary'!$I$195)^2),""))</f>
      </c>
      <c r="T228" s="189">
        <f>IF(ISERR(('Data Summary'!J181-'Data Summary'!$I$195)^2),"",IF('DART-PCR'!D17=6,(('Data Summary'!J181-'Data Summary'!$I$195)^2),""))</f>
      </c>
      <c r="U228" s="190">
        <f>IF(ISERR(('Data Summary'!K181-'Data Summary'!$I$195)^2),"",IF('DART-PCR'!E17=6,(('Data Summary'!K181-'Data Summary'!$I$195)^2),""))</f>
      </c>
      <c r="W228" s="157" t="s">
        <v>153</v>
      </c>
      <c r="Y228" s="171" t="e">
        <f>SUM(R226:U233)/AVERAGE(R226:U233)</f>
        <v>#DIV/0!</v>
      </c>
      <c r="Z228" s="166">
        <f>SUM(R226:U233)</f>
        <v>0</v>
      </c>
      <c r="AA228" s="155" t="e">
        <f>Y228-1</f>
        <v>#DIV/0!</v>
      </c>
      <c r="AB228" s="206" t="e">
        <f>(Z228/AA228)*Y229</f>
        <v>#DIV/0!</v>
      </c>
      <c r="AC228" s="166" t="e">
        <f>AB228/AB229</f>
        <v>#DIV/0!</v>
      </c>
      <c r="AD228" s="207" t="e">
        <f>FDIST(AC228,AA228,AA229)</f>
        <v>#DIV/0!</v>
      </c>
    </row>
    <row r="229" spans="10:30" ht="15">
      <c r="J229" s="42" t="s">
        <v>25</v>
      </c>
      <c r="K229" s="188">
        <f>IF('DART-PCR'!B18=6,K163,"")</f>
      </c>
      <c r="L229" s="189">
        <f>IF('DART-PCR'!C18=6,L163,"")</f>
      </c>
      <c r="M229" s="189">
        <f>IF('DART-PCR'!D18=6,M163,"")</f>
      </c>
      <c r="N229" s="190">
        <f>IF('DART-PCR'!E18=6,N163,"")</f>
      </c>
      <c r="Q229" s="42" t="s">
        <v>25</v>
      </c>
      <c r="R229" s="188">
        <f>IF(ISERR(('Data Summary'!H182-'Data Summary'!$I$195)^2),"",IF('DART-PCR'!B18=6,(('Data Summary'!H182-'Data Summary'!$I$195)^2),""))</f>
      </c>
      <c r="S229" s="189">
        <f>IF(ISERR(('Data Summary'!I182-'Data Summary'!$I$195)^2),"",IF('DART-PCR'!C18=6,(('Data Summary'!I182-'Data Summary'!$I$195)^2),""))</f>
      </c>
      <c r="T229" s="189">
        <f>IF(ISERR(('Data Summary'!J182-'Data Summary'!$I$195)^2),"",IF('DART-PCR'!D18=6,(('Data Summary'!J182-'Data Summary'!$I$195)^2),""))</f>
      </c>
      <c r="U229" s="190">
        <f>IF(ISERR(('Data Summary'!K182-'Data Summary'!$I$195)^2),"",IF('DART-PCR'!E18=6,(('Data Summary'!K182-'Data Summary'!$I$195)^2),""))</f>
      </c>
      <c r="W229" s="157" t="s">
        <v>154</v>
      </c>
      <c r="Y229" s="171">
        <v>3</v>
      </c>
      <c r="Z229" s="166">
        <f>SUM(K226:N233)</f>
        <v>0</v>
      </c>
      <c r="AA229" s="155" t="e">
        <f>Y228*(Y229-1)</f>
        <v>#DIV/0!</v>
      </c>
      <c r="AB229" s="206" t="e">
        <f>Z229/AA229</f>
        <v>#DIV/0!</v>
      </c>
      <c r="AC229" s="155"/>
      <c r="AD229" s="155"/>
    </row>
    <row r="230" spans="10:30" ht="15">
      <c r="J230" s="42" t="s">
        <v>26</v>
      </c>
      <c r="K230" s="188">
        <f>IF('DART-PCR'!B19=6,K164,"")</f>
      </c>
      <c r="L230" s="189">
        <f>IF('DART-PCR'!C19=6,L164,"")</f>
      </c>
      <c r="M230" s="189">
        <f>IF('DART-PCR'!D19=6,M164,"")</f>
      </c>
      <c r="N230" s="190">
        <f>IF('DART-PCR'!E19=6,N164,"")</f>
      </c>
      <c r="Q230" s="42" t="s">
        <v>26</v>
      </c>
      <c r="R230" s="188">
        <f>IF(ISERR(('Data Summary'!H183-'Data Summary'!$I$195)^2),"",IF('DART-PCR'!B19=6,(('Data Summary'!H183-'Data Summary'!$I$195)^2),""))</f>
      </c>
      <c r="S230" s="189">
        <f>IF(ISERR(('Data Summary'!I183-'Data Summary'!$I$195)^2),"",IF('DART-PCR'!C19=6,(('Data Summary'!I183-'Data Summary'!$I$195)^2),""))</f>
      </c>
      <c r="T230" s="189">
        <f>IF(ISERR(('Data Summary'!J183-'Data Summary'!$I$195)^2),"",IF('DART-PCR'!D19=6,(('Data Summary'!J183-'Data Summary'!$I$195)^2),""))</f>
      </c>
      <c r="U230" s="190">
        <f>IF(ISERR(('Data Summary'!K183-'Data Summary'!$I$195)^2),"",IF('DART-PCR'!E19=6,(('Data Summary'!K183-'Data Summary'!$I$195)^2),""))</f>
      </c>
      <c r="W230" s="208"/>
      <c r="X230" s="208"/>
      <c r="Y230" s="208"/>
      <c r="Z230" s="208"/>
      <c r="AA230" s="208"/>
      <c r="AB230" s="208"/>
      <c r="AC230" s="208"/>
      <c r="AD230" s="208"/>
    </row>
    <row r="231" spans="10:21" ht="15">
      <c r="J231" s="42" t="s">
        <v>27</v>
      </c>
      <c r="K231" s="188">
        <f>IF('DART-PCR'!B20=6,K165,"")</f>
      </c>
      <c r="L231" s="189">
        <f>IF('DART-PCR'!C20=6,L165,"")</f>
      </c>
      <c r="M231" s="189">
        <f>IF('DART-PCR'!D20=6,M165,"")</f>
      </c>
      <c r="N231" s="190">
        <f>IF('DART-PCR'!E20=6,N165,"")</f>
      </c>
      <c r="Q231" s="42" t="s">
        <v>27</v>
      </c>
      <c r="R231" s="188">
        <f>IF(ISERR(('Data Summary'!H184-'Data Summary'!$I$195)^2),"",IF('DART-PCR'!B20=6,(('Data Summary'!H184-'Data Summary'!$I$195)^2),""))</f>
      </c>
      <c r="S231" s="189">
        <f>IF(ISERR(('Data Summary'!I184-'Data Summary'!$I$195)^2),"",IF('DART-PCR'!C20=6,(('Data Summary'!I184-'Data Summary'!$I$195)^2),""))</f>
      </c>
      <c r="T231" s="189">
        <f>IF(ISERR(('Data Summary'!J184-'Data Summary'!$I$195)^2),"",IF('DART-PCR'!D20=6,(('Data Summary'!J184-'Data Summary'!$I$195)^2),""))</f>
      </c>
      <c r="U231" s="190">
        <f>IF(ISERR(('Data Summary'!K184-'Data Summary'!$I$195)^2),"",IF('DART-PCR'!E20=6,(('Data Summary'!K184-'Data Summary'!$I$195)^2),""))</f>
      </c>
    </row>
    <row r="232" spans="10:21" ht="15">
      <c r="J232" s="42" t="s">
        <v>28</v>
      </c>
      <c r="K232" s="188">
        <f>IF('DART-PCR'!B21=6,K166,"")</f>
      </c>
      <c r="L232" s="189">
        <f>IF('DART-PCR'!C21=6,L166,"")</f>
      </c>
      <c r="M232" s="189">
        <f>IF('DART-PCR'!D21=6,M166,"")</f>
      </c>
      <c r="N232" s="190">
        <f>IF('DART-PCR'!E21=6,N166,"")</f>
      </c>
      <c r="Q232" s="42" t="s">
        <v>28</v>
      </c>
      <c r="R232" s="188">
        <f>IF(ISERR(('Data Summary'!H185-'Data Summary'!$I$195)^2),"",IF('DART-PCR'!B21=6,(('Data Summary'!H185-'Data Summary'!$I$195)^2),""))</f>
      </c>
      <c r="S232" s="189">
        <f>IF(ISERR(('Data Summary'!I185-'Data Summary'!$I$195)^2),"",IF('DART-PCR'!C21=6,(('Data Summary'!I185-'Data Summary'!$I$195)^2),""))</f>
      </c>
      <c r="T232" s="189">
        <f>IF(ISERR(('Data Summary'!J185-'Data Summary'!$I$195)^2),"",IF('DART-PCR'!D21=6,(('Data Summary'!J185-'Data Summary'!$I$195)^2),""))</f>
      </c>
      <c r="U232" s="190">
        <f>IF(ISERR(('Data Summary'!K185-'Data Summary'!$I$195)^2),"",IF('DART-PCR'!E21=6,(('Data Summary'!K185-'Data Summary'!$I$195)^2),""))</f>
      </c>
    </row>
    <row r="233" spans="10:21" ht="15.75" thickBot="1">
      <c r="J233" s="42" t="s">
        <v>29</v>
      </c>
      <c r="K233" s="194">
        <f>IF('DART-PCR'!B22=6,K167,"")</f>
      </c>
      <c r="L233" s="195">
        <f>IF('DART-PCR'!C22=6,L167,"")</f>
      </c>
      <c r="M233" s="195">
        <f>IF('DART-PCR'!D22=6,M167,"")</f>
      </c>
      <c r="N233" s="196">
        <f>IF('DART-PCR'!E22=6,N167,"")</f>
      </c>
      <c r="Q233" s="42" t="s">
        <v>29</v>
      </c>
      <c r="R233" s="194">
        <f>IF(ISERR(('Data Summary'!H186-'Data Summary'!$I$195)^2),"",IF('DART-PCR'!B22=6,(('Data Summary'!H186-'Data Summary'!$I$195)^2),""))</f>
      </c>
      <c r="S233" s="195">
        <f>IF(ISERR(('Data Summary'!I186-'Data Summary'!$I$195)^2),"",IF('DART-PCR'!C22=6,(('Data Summary'!I186-'Data Summary'!$I$195)^2),""))</f>
      </c>
      <c r="T233" s="195">
        <f>IF(ISERR(('Data Summary'!J186-'Data Summary'!$I$195)^2),"",IF('DART-PCR'!D22=6,(('Data Summary'!J186-'Data Summary'!$I$195)^2),""))</f>
      </c>
      <c r="U233" s="196">
        <f>IF(ISERR(('Data Summary'!K186-'Data Summary'!$I$195)^2),"",IF('DART-PCR'!E22=6,(('Data Summary'!K186-'Data Summary'!$I$195)^2),""))</f>
      </c>
    </row>
  </sheetData>
  <sheetProtection password="C6ED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S203"/>
  <sheetViews>
    <sheetView workbookViewId="0" topLeftCell="A1">
      <selection activeCell="A1" sqref="A1:IV16384"/>
    </sheetView>
  </sheetViews>
  <sheetFormatPr defaultColWidth="11.421875" defaultRowHeight="12.75"/>
  <cols>
    <col min="1" max="1" width="15.421875" style="61" customWidth="1"/>
    <col min="2" max="2" width="12.421875" style="61" bestFit="1" customWidth="1"/>
    <col min="3" max="4" width="9.140625" style="61" customWidth="1"/>
    <col min="5" max="6" width="12.421875" style="61" bestFit="1" customWidth="1"/>
    <col min="7" max="97" width="9.140625" style="61" customWidth="1"/>
    <col min="98" max="16384" width="9.140625" style="73" customWidth="1"/>
  </cols>
  <sheetData>
    <row r="2" ht="18">
      <c r="A2" s="160" t="s">
        <v>138</v>
      </c>
    </row>
    <row r="4" spans="1:97" s="214" customFormat="1" ht="12.75">
      <c r="A4" s="154"/>
      <c r="B4" s="154" t="s">
        <v>1</v>
      </c>
      <c r="C4" s="154" t="s">
        <v>67</v>
      </c>
      <c r="D4" s="154" t="s">
        <v>68</v>
      </c>
      <c r="E4" s="154" t="s">
        <v>2</v>
      </c>
      <c r="F4" s="154" t="s">
        <v>69</v>
      </c>
      <c r="G4" s="154" t="s">
        <v>70</v>
      </c>
      <c r="H4" s="154" t="s">
        <v>3</v>
      </c>
      <c r="I4" s="154" t="s">
        <v>71</v>
      </c>
      <c r="J4" s="154" t="s">
        <v>72</v>
      </c>
      <c r="K4" s="154" t="s">
        <v>4</v>
      </c>
      <c r="L4" s="154" t="s">
        <v>73</v>
      </c>
      <c r="M4" s="154" t="s">
        <v>74</v>
      </c>
      <c r="N4" s="154" t="s">
        <v>5</v>
      </c>
      <c r="O4" s="154" t="s">
        <v>75</v>
      </c>
      <c r="P4" s="154" t="s">
        <v>76</v>
      </c>
      <c r="Q4" s="154" t="s">
        <v>6</v>
      </c>
      <c r="R4" s="154" t="s">
        <v>77</v>
      </c>
      <c r="S4" s="154" t="s">
        <v>78</v>
      </c>
      <c r="T4" s="154" t="s">
        <v>7</v>
      </c>
      <c r="U4" s="154" t="s">
        <v>79</v>
      </c>
      <c r="V4" s="154" t="s">
        <v>80</v>
      </c>
      <c r="W4" s="154" t="s">
        <v>8</v>
      </c>
      <c r="X4" s="154" t="s">
        <v>81</v>
      </c>
      <c r="Y4" s="154" t="s">
        <v>82</v>
      </c>
      <c r="Z4" s="154" t="s">
        <v>9</v>
      </c>
      <c r="AA4" s="154" t="s">
        <v>83</v>
      </c>
      <c r="AB4" s="154" t="s">
        <v>84</v>
      </c>
      <c r="AC4" s="154" t="s">
        <v>10</v>
      </c>
      <c r="AD4" s="154" t="s">
        <v>85</v>
      </c>
      <c r="AE4" s="154" t="s">
        <v>86</v>
      </c>
      <c r="AF4" s="154" t="s">
        <v>11</v>
      </c>
      <c r="AG4" s="154" t="s">
        <v>87</v>
      </c>
      <c r="AH4" s="154" t="s">
        <v>88</v>
      </c>
      <c r="AI4" s="154" t="s">
        <v>12</v>
      </c>
      <c r="AJ4" s="154" t="s">
        <v>89</v>
      </c>
      <c r="AK4" s="154" t="s">
        <v>90</v>
      </c>
      <c r="AL4" s="154" t="s">
        <v>13</v>
      </c>
      <c r="AM4" s="154" t="s">
        <v>91</v>
      </c>
      <c r="AN4" s="154" t="s">
        <v>92</v>
      </c>
      <c r="AO4" s="154" t="s">
        <v>14</v>
      </c>
      <c r="AP4" s="154" t="s">
        <v>93</v>
      </c>
      <c r="AQ4" s="154" t="s">
        <v>94</v>
      </c>
      <c r="AR4" s="154" t="s">
        <v>15</v>
      </c>
      <c r="AS4" s="154" t="s">
        <v>95</v>
      </c>
      <c r="AT4" s="154" t="s">
        <v>96</v>
      </c>
      <c r="AU4" s="154" t="s">
        <v>16</v>
      </c>
      <c r="AV4" s="154" t="s">
        <v>97</v>
      </c>
      <c r="AW4" s="154" t="s">
        <v>98</v>
      </c>
      <c r="AX4" s="154" t="s">
        <v>17</v>
      </c>
      <c r="AY4" s="154" t="s">
        <v>99</v>
      </c>
      <c r="AZ4" s="154" t="s">
        <v>100</v>
      </c>
      <c r="BA4" s="154" t="s">
        <v>18</v>
      </c>
      <c r="BB4" s="154" t="s">
        <v>101</v>
      </c>
      <c r="BC4" s="154" t="s">
        <v>102</v>
      </c>
      <c r="BD4" s="154" t="s">
        <v>19</v>
      </c>
      <c r="BE4" s="154" t="s">
        <v>103</v>
      </c>
      <c r="BF4" s="154" t="s">
        <v>104</v>
      </c>
      <c r="BG4" s="154" t="s">
        <v>20</v>
      </c>
      <c r="BH4" s="154" t="s">
        <v>105</v>
      </c>
      <c r="BI4" s="154" t="s">
        <v>106</v>
      </c>
      <c r="BJ4" s="154" t="s">
        <v>53</v>
      </c>
      <c r="BK4" s="154" t="s">
        <v>107</v>
      </c>
      <c r="BL4" s="154" t="s">
        <v>108</v>
      </c>
      <c r="BM4" s="154" t="s">
        <v>50</v>
      </c>
      <c r="BN4" s="154" t="s">
        <v>109</v>
      </c>
      <c r="BO4" s="154" t="s">
        <v>110</v>
      </c>
      <c r="BP4" s="154" t="s">
        <v>54</v>
      </c>
      <c r="BQ4" s="154" t="s">
        <v>111</v>
      </c>
      <c r="BR4" s="154" t="s">
        <v>112</v>
      </c>
      <c r="BS4" s="154" t="s">
        <v>51</v>
      </c>
      <c r="BT4" s="154" t="s">
        <v>113</v>
      </c>
      <c r="BU4" s="154" t="s">
        <v>114</v>
      </c>
      <c r="BV4" s="154" t="s">
        <v>55</v>
      </c>
      <c r="BW4" s="154" t="s">
        <v>115</v>
      </c>
      <c r="BX4" s="154" t="s">
        <v>116</v>
      </c>
      <c r="BY4" s="154" t="s">
        <v>56</v>
      </c>
      <c r="BZ4" s="154" t="s">
        <v>117</v>
      </c>
      <c r="CA4" s="154" t="s">
        <v>118</v>
      </c>
      <c r="CB4" s="154" t="s">
        <v>57</v>
      </c>
      <c r="CC4" s="154" t="s">
        <v>119</v>
      </c>
      <c r="CD4" s="154" t="s">
        <v>120</v>
      </c>
      <c r="CE4" s="154" t="s">
        <v>58</v>
      </c>
      <c r="CF4" s="154" t="s">
        <v>121</v>
      </c>
      <c r="CG4" s="154" t="s">
        <v>122</v>
      </c>
      <c r="CH4" s="154" t="s">
        <v>21</v>
      </c>
      <c r="CI4" s="154" t="s">
        <v>123</v>
      </c>
      <c r="CJ4" s="154" t="s">
        <v>124</v>
      </c>
      <c r="CK4" s="154" t="s">
        <v>59</v>
      </c>
      <c r="CL4" s="154" t="s">
        <v>125</v>
      </c>
      <c r="CM4" s="154" t="s">
        <v>126</v>
      </c>
      <c r="CN4" s="154" t="s">
        <v>60</v>
      </c>
      <c r="CO4" s="154" t="s">
        <v>127</v>
      </c>
      <c r="CP4" s="154" t="s">
        <v>128</v>
      </c>
      <c r="CQ4" s="154" t="s">
        <v>61</v>
      </c>
      <c r="CR4" s="154" t="s">
        <v>129</v>
      </c>
      <c r="CS4" s="154" t="s">
        <v>130</v>
      </c>
    </row>
    <row r="5" spans="1:97" s="168" customFormat="1" ht="12.75">
      <c r="A5" s="169" t="s">
        <v>131</v>
      </c>
      <c r="B5" s="164">
        <f>IF(AND(Calculations!B89&gt;0,Calculations!B89&lt;40),Calculations!B89,"")</f>
      </c>
      <c r="C5" s="164">
        <f>IF(AND(Calculations!C89&gt;0,Calculations!C89&lt;40),Calculations!C89,"")</f>
      </c>
      <c r="D5" s="164">
        <f>IF(AND(Calculations!D89&gt;0,Calculations!D89&lt;40),Calculations!D89,"")</f>
      </c>
      <c r="E5" s="164">
        <f>IF(AND(Calculations!E89&gt;0,Calculations!E89&lt;40),Calculations!E89,"")</f>
      </c>
      <c r="F5" s="164">
        <f>IF(AND(Calculations!F89&gt;0,Calculations!F89&lt;40),Calculations!F89,"")</f>
      </c>
      <c r="G5" s="164">
        <f>IF(AND(Calculations!G89&gt;0,Calculations!G89&lt;40),Calculations!G89,"")</f>
      </c>
      <c r="H5" s="164">
        <f>IF(AND(Calculations!H89&gt;0,Calculations!H89&lt;40),Calculations!H89,"")</f>
      </c>
      <c r="I5" s="164">
        <f>IF(AND(Calculations!I89&gt;0,Calculations!I89&lt;40),Calculations!I89,"")</f>
      </c>
      <c r="J5" s="164">
        <f>IF(AND(Calculations!J89&gt;0,Calculations!J89&lt;40),Calculations!J89,"")</f>
      </c>
      <c r="K5" s="164">
        <f>IF(AND(Calculations!K89&gt;0,Calculations!K89&lt;40),Calculations!K89,"")</f>
      </c>
      <c r="L5" s="164">
        <f>IF(AND(Calculations!L89&gt;0,Calculations!L89&lt;40),Calculations!L89,"")</f>
      </c>
      <c r="M5" s="164">
        <f>IF(AND(Calculations!M89&gt;0,Calculations!M89&lt;40),Calculations!M89,"")</f>
      </c>
      <c r="N5" s="164">
        <f>IF(AND(Calculations!N89&gt;0,Calculations!N89&lt;40),Calculations!N89,"")</f>
      </c>
      <c r="O5" s="164">
        <f>IF(AND(Calculations!O89&gt;0,Calculations!O89&lt;40),Calculations!O89,"")</f>
      </c>
      <c r="P5" s="164">
        <f>IF(AND(Calculations!P89&gt;0,Calculations!P89&lt;40),Calculations!P89,"")</f>
      </c>
      <c r="Q5" s="164">
        <f>IF(AND(Calculations!Q89&gt;0,Calculations!Q89&lt;40),Calculations!Q89,"")</f>
      </c>
      <c r="R5" s="164">
        <f>IF(AND(Calculations!R89&gt;0,Calculations!R89&lt;40),Calculations!R89,"")</f>
      </c>
      <c r="S5" s="164">
        <f>IF(AND(Calculations!S89&gt;0,Calculations!S89&lt;40),Calculations!S89,"")</f>
      </c>
      <c r="T5" s="164">
        <f>IF(AND(Calculations!T89&gt;0,Calculations!T89&lt;40),Calculations!T89,"")</f>
      </c>
      <c r="U5" s="164">
        <f>IF(AND(Calculations!U89&gt;0,Calculations!U89&lt;40),Calculations!U89,"")</f>
      </c>
      <c r="V5" s="164">
        <f>IF(AND(Calculations!V89&gt;0,Calculations!V89&lt;40),Calculations!V89,"")</f>
      </c>
      <c r="W5" s="164">
        <f>IF(AND(Calculations!W89&gt;0,Calculations!W89&lt;40),Calculations!W89,"")</f>
      </c>
      <c r="X5" s="164">
        <f>IF(AND(Calculations!X89&gt;0,Calculations!X89&lt;40),Calculations!X89,"")</f>
      </c>
      <c r="Y5" s="164">
        <f>IF(AND(Calculations!Y89&gt;0,Calculations!Y89&lt;40),Calculations!Y89,"")</f>
      </c>
      <c r="Z5" s="164">
        <f>IF(AND(Calculations!Z89&gt;0,Calculations!Z89&lt;40),Calculations!Z89,"")</f>
      </c>
      <c r="AA5" s="164">
        <f>IF(AND(Calculations!AA89&gt;0,Calculations!AA89&lt;40),Calculations!AA89,"")</f>
      </c>
      <c r="AB5" s="164">
        <f>IF(AND(Calculations!AB89&gt;0,Calculations!AB89&lt;40),Calculations!AB89,"")</f>
      </c>
      <c r="AC5" s="164">
        <f>IF(AND(Calculations!AC89&gt;0,Calculations!AC89&lt;40),Calculations!AC89,"")</f>
      </c>
      <c r="AD5" s="164">
        <f>IF(AND(Calculations!AD89&gt;0,Calculations!AD89&lt;40),Calculations!AD89,"")</f>
      </c>
      <c r="AE5" s="164">
        <f>IF(AND(Calculations!AE89&gt;0,Calculations!AE89&lt;40),Calculations!AE89,"")</f>
      </c>
      <c r="AF5" s="164">
        <f>IF(AND(Calculations!AF89&gt;0,Calculations!AF89&lt;40),Calculations!AF89,"")</f>
      </c>
      <c r="AG5" s="164">
        <f>IF(AND(Calculations!AG89&gt;0,Calculations!AG89&lt;40),Calculations!AG89,"")</f>
      </c>
      <c r="AH5" s="164">
        <f>IF(AND(Calculations!AH89&gt;0,Calculations!AH89&lt;40),Calculations!AH89,"")</f>
      </c>
      <c r="AI5" s="164">
        <f>IF(AND(Calculations!AI89&gt;0,Calculations!AI89&lt;40),Calculations!AI89,"")</f>
      </c>
      <c r="AJ5" s="164">
        <f>IF(AND(Calculations!AJ89&gt;0,Calculations!AJ89&lt;40),Calculations!AJ89,"")</f>
      </c>
      <c r="AK5" s="164">
        <f>IF(AND(Calculations!AK89&gt;0,Calculations!AK89&lt;40),Calculations!AK89,"")</f>
      </c>
      <c r="AL5" s="164">
        <f>IF(AND(Calculations!AL89&gt;0,Calculations!AL89&lt;40),Calculations!AL89,"")</f>
      </c>
      <c r="AM5" s="164">
        <f>IF(AND(Calculations!AM89&gt;0,Calculations!AM89&lt;40),Calculations!AM89,"")</f>
      </c>
      <c r="AN5" s="164">
        <f>IF(AND(Calculations!AN89&gt;0,Calculations!AN89&lt;40),Calculations!AN89,"")</f>
      </c>
      <c r="AO5" s="164">
        <f>IF(AND(Calculations!AO89&gt;0,Calculations!AO89&lt;40),Calculations!AO89,"")</f>
      </c>
      <c r="AP5" s="164">
        <f>IF(AND(Calculations!AP89&gt;0,Calculations!AP89&lt;40),Calculations!AP89,"")</f>
      </c>
      <c r="AQ5" s="164">
        <f>IF(AND(Calculations!AQ89&gt;0,Calculations!AQ89&lt;40),Calculations!AQ89,"")</f>
      </c>
      <c r="AR5" s="164">
        <f>IF(AND(Calculations!AR89&gt;0,Calculations!AR89&lt;40),Calculations!AR89,"")</f>
      </c>
      <c r="AS5" s="164">
        <f>IF(AND(Calculations!AS89&gt;0,Calculations!AS89&lt;40),Calculations!AS89,"")</f>
      </c>
      <c r="AT5" s="164">
        <f>IF(AND(Calculations!AT89&gt;0,Calculations!AT89&lt;40),Calculations!AT89,"")</f>
      </c>
      <c r="AU5" s="164">
        <f>IF(AND(Calculations!AU89&gt;0,Calculations!AU89&lt;40),Calculations!AU89,"")</f>
      </c>
      <c r="AV5" s="164">
        <f>IF(AND(Calculations!AV89&gt;0,Calculations!AV89&lt;40),Calculations!AV89,"")</f>
      </c>
      <c r="AW5" s="164">
        <f>IF(AND(Calculations!AW89&gt;0,Calculations!AW89&lt;40),Calculations!AW89,"")</f>
      </c>
      <c r="AX5" s="164">
        <f>IF(AND(Calculations!AX89&gt;0,Calculations!AX89&lt;40),Calculations!AX89,"")</f>
      </c>
      <c r="AY5" s="164">
        <f>IF(AND(Calculations!AY89&gt;0,Calculations!AY89&lt;40),Calculations!AY89,"")</f>
      </c>
      <c r="AZ5" s="164">
        <f>IF(AND(Calculations!AZ89&gt;0,Calculations!AZ89&lt;40),Calculations!AZ89,"")</f>
      </c>
      <c r="BA5" s="164">
        <f>IF(AND(Calculations!BA89&gt;0,Calculations!BA89&lt;40),Calculations!BA89,"")</f>
      </c>
      <c r="BB5" s="164">
        <f>IF(AND(Calculations!BB89&gt;0,Calculations!BB89&lt;40),Calculations!BB89,"")</f>
      </c>
      <c r="BC5" s="164">
        <f>IF(AND(Calculations!BC89&gt;0,Calculations!BC89&lt;40),Calculations!BC89,"")</f>
      </c>
      <c r="BD5" s="164">
        <f>IF(AND(Calculations!BD89&gt;0,Calculations!BD89&lt;40),Calculations!BD89,"")</f>
      </c>
      <c r="BE5" s="164">
        <f>IF(AND(Calculations!BE89&gt;0,Calculations!BE89&lt;40),Calculations!BE89,"")</f>
      </c>
      <c r="BF5" s="164">
        <f>IF(AND(Calculations!BF89&gt;0,Calculations!BF89&lt;40),Calculations!BF89,"")</f>
      </c>
      <c r="BG5" s="164">
        <f>IF(AND(Calculations!BG89&gt;0,Calculations!BG89&lt;40),Calculations!BG89,"")</f>
      </c>
      <c r="BH5" s="164">
        <f>IF(AND(Calculations!BH89&gt;0,Calculations!BH89&lt;40),Calculations!BH89,"")</f>
      </c>
      <c r="BI5" s="164">
        <f>IF(AND(Calculations!BI89&gt;0,Calculations!BI89&lt;40),Calculations!BI89,"")</f>
      </c>
      <c r="BJ5" s="164">
        <f>IF(AND(Calculations!BJ89&gt;0,Calculations!BJ89&lt;40),Calculations!BJ89,"")</f>
      </c>
      <c r="BK5" s="164">
        <f>IF(AND(Calculations!BK89&gt;0,Calculations!BK89&lt;40),Calculations!BK89,"")</f>
      </c>
      <c r="BL5" s="164">
        <f>IF(AND(Calculations!BL89&gt;0,Calculations!BL89&lt;40),Calculations!BL89,"")</f>
      </c>
      <c r="BM5" s="164">
        <f>IF(AND(Calculations!BM89&gt;0,Calculations!BM89&lt;40),Calculations!BM89,"")</f>
      </c>
      <c r="BN5" s="164">
        <f>IF(AND(Calculations!BN89&gt;0,Calculations!BN89&lt;40),Calculations!BN89,"")</f>
      </c>
      <c r="BO5" s="164">
        <f>IF(AND(Calculations!BO89&gt;0,Calculations!BO89&lt;40),Calculations!BO89,"")</f>
      </c>
      <c r="BP5" s="164">
        <f>IF(AND(Calculations!BP89&gt;0,Calculations!BP89&lt;40),Calculations!BP89,"")</f>
      </c>
      <c r="BQ5" s="164">
        <f>IF(AND(Calculations!BQ89&gt;0,Calculations!BQ89&lt;40),Calculations!BQ89,"")</f>
      </c>
      <c r="BR5" s="164">
        <f>IF(AND(Calculations!BR89&gt;0,Calculations!BR89&lt;40),Calculations!BR89,"")</f>
      </c>
      <c r="BS5" s="164">
        <f>IF(AND(Calculations!BS89&gt;0,Calculations!BS89&lt;40),Calculations!BS89,"")</f>
      </c>
      <c r="BT5" s="164">
        <f>IF(AND(Calculations!BT89&gt;0,Calculations!BT89&lt;40),Calculations!BT89,"")</f>
      </c>
      <c r="BU5" s="164">
        <f>IF(AND(Calculations!BU89&gt;0,Calculations!BU89&lt;40),Calculations!BU89,"")</f>
      </c>
      <c r="BV5" s="164">
        <f>IF(AND(Calculations!BV89&gt;0,Calculations!BV89&lt;40),Calculations!BV89,"")</f>
      </c>
      <c r="BW5" s="164">
        <f>IF(AND(Calculations!BW89&gt;0,Calculations!BW89&lt;40),Calculations!BW89,"")</f>
      </c>
      <c r="BX5" s="164">
        <f>IF(AND(Calculations!BX89&gt;0,Calculations!BX89&lt;40),Calculations!BX89,"")</f>
      </c>
      <c r="BY5" s="164">
        <f>IF(AND(Calculations!BY89&gt;0,Calculations!BY89&lt;40),Calculations!BY89,"")</f>
      </c>
      <c r="BZ5" s="164">
        <f>IF(AND(Calculations!BZ89&gt;0,Calculations!BZ89&lt;40),Calculations!BZ89,"")</f>
      </c>
      <c r="CA5" s="164">
        <f>IF(AND(Calculations!CA89&gt;0,Calculations!CA89&lt;40),Calculations!CA89,"")</f>
      </c>
      <c r="CB5" s="164">
        <f>IF(AND(Calculations!CB89&gt;0,Calculations!CB89&lt;40),Calculations!CB89,"")</f>
      </c>
      <c r="CC5" s="164">
        <f>IF(AND(Calculations!CC89&gt;0,Calculations!CC89&lt;40),Calculations!CC89,"")</f>
      </c>
      <c r="CD5" s="164">
        <f>IF(AND(Calculations!CD89&gt;0,Calculations!CD89&lt;40),Calculations!CD89,"")</f>
      </c>
      <c r="CE5" s="164">
        <f>IF(AND(Calculations!CE89&gt;0,Calculations!CE89&lt;40),Calculations!CE89,"")</f>
      </c>
      <c r="CF5" s="164">
        <f>IF(AND(Calculations!CF89&gt;0,Calculations!CF89&lt;40),Calculations!CF89,"")</f>
      </c>
      <c r="CG5" s="164">
        <f>IF(AND(Calculations!CG89&gt;0,Calculations!CG89&lt;40),Calculations!CG89,"")</f>
      </c>
      <c r="CH5" s="164">
        <f>IF(AND(Calculations!CH89&gt;0,Calculations!CH89&lt;40),Calculations!CH89,"")</f>
      </c>
      <c r="CI5" s="164">
        <f>IF(AND(Calculations!CI89&gt;0,Calculations!CI89&lt;40),Calculations!CI89,"")</f>
      </c>
      <c r="CJ5" s="164">
        <f>IF(AND(Calculations!CJ89&gt;0,Calculations!CJ89&lt;40),Calculations!CJ89,"")</f>
      </c>
      <c r="CK5" s="164">
        <f>IF(AND(Calculations!CK89&gt;0,Calculations!CK89&lt;40),Calculations!CK89,"")</f>
      </c>
      <c r="CL5" s="164">
        <f>IF(AND(Calculations!CL89&gt;0,Calculations!CL89&lt;40),Calculations!CL89,"")</f>
      </c>
      <c r="CM5" s="164">
        <f>IF(AND(Calculations!CM89&gt;0,Calculations!CM89&lt;40),Calculations!CM89,"")</f>
      </c>
      <c r="CN5" s="164">
        <f>IF(AND(Calculations!CN89&gt;0,Calculations!CN89&lt;40),Calculations!CN89,"")</f>
      </c>
      <c r="CO5" s="164">
        <f>IF(AND(Calculations!CO89&gt;0,Calculations!CO89&lt;40),Calculations!CO89,"")</f>
      </c>
      <c r="CP5" s="164">
        <f>IF(AND(Calculations!CP89&gt;0,Calculations!CP89&lt;40),Calculations!CP89,"")</f>
      </c>
      <c r="CQ5" s="164">
        <f>IF(AND(Calculations!CQ89&gt;0,Calculations!CQ89&lt;40),Calculations!CQ89,"")</f>
      </c>
      <c r="CR5" s="164">
        <f>IF(AND(Calculations!CR89&gt;0,Calculations!CR89&lt;40),Calculations!CR89,"")</f>
      </c>
      <c r="CS5" s="164">
        <f>IF(AND(Calculations!CS89&gt;0,Calculations!CS89&lt;40),Calculations!CS89,"")</f>
      </c>
    </row>
    <row r="6" spans="1:95" s="164" customFormat="1" ht="12.75">
      <c r="A6" s="163"/>
      <c r="B6" s="164">
        <f>IF(ISERR(AVERAGE(B5:D5)),"",AVERAGE(B5:D5))</f>
      </c>
      <c r="E6" s="164">
        <f>IF(ISERR(AVERAGE(E5:G5)),"",AVERAGE(E5:G5))</f>
      </c>
      <c r="H6" s="164">
        <f>IF(ISERR(AVERAGE(H5:J5)),"",AVERAGE(H5:J5))</f>
      </c>
      <c r="K6" s="164">
        <f>IF(ISERR(AVERAGE(K5:M5)),"",AVERAGE(K5:M5))</f>
      </c>
      <c r="N6" s="164">
        <f>IF(ISERR(AVERAGE(N5:P5)),"",AVERAGE(N5:P5))</f>
      </c>
      <c r="Q6" s="164">
        <f>IF(ISERR(AVERAGE(Q5:S5)),"",AVERAGE(Q5:S5))</f>
      </c>
      <c r="T6" s="164">
        <f>IF(ISERR(AVERAGE(T5:V5)),"",AVERAGE(T5:V5))</f>
      </c>
      <c r="W6" s="164">
        <f>IF(ISERR(AVERAGE(W5:Y5)),"",AVERAGE(W5:Y5))</f>
      </c>
      <c r="Z6" s="164">
        <f>IF(ISERR(AVERAGE(Z5:AB5)),"",AVERAGE(Z5:AB5))</f>
      </c>
      <c r="AC6" s="164">
        <f>IF(ISERR(AVERAGE(AC5:AE5)),"",AVERAGE(AC5:AE5))</f>
      </c>
      <c r="AF6" s="164">
        <f>IF(ISERR(AVERAGE(AF5:AH5)),"",AVERAGE(AF5:AH5))</f>
      </c>
      <c r="AI6" s="164">
        <f>IF(ISERR(AVERAGE(AI5:AK5)),"",AVERAGE(AI5:AK5))</f>
      </c>
      <c r="AL6" s="164">
        <f>IF(ISERR(AVERAGE(AL5:AN5)),"",AVERAGE(AL5:AN5))</f>
      </c>
      <c r="AO6" s="164">
        <f>IF(ISERR(AVERAGE(AO5:AQ5)),"",AVERAGE(AO5:AQ5))</f>
      </c>
      <c r="AR6" s="164">
        <f>IF(ISERR(AVERAGE(AR5:AT5)),"",AVERAGE(AR5:AT5))</f>
      </c>
      <c r="AU6" s="164">
        <f>IF(ISERR(AVERAGE(AU5:AW5)),"",AVERAGE(AU5:AW5))</f>
      </c>
      <c r="AX6" s="164">
        <f>IF(ISERR(AVERAGE(AX5:AZ5)),"",AVERAGE(AX5:AZ5))</f>
      </c>
      <c r="BA6" s="164">
        <f>IF(ISERR(AVERAGE(BA5:BC5)),"",AVERAGE(BA5:BC5))</f>
      </c>
      <c r="BD6" s="164">
        <f>IF(ISERR(AVERAGE(BD5:BF5)),"",AVERAGE(BD5:BF5))</f>
      </c>
      <c r="BG6" s="164">
        <f>IF(ISERR(AVERAGE(BG5:BI5)),"",AVERAGE(BG5:BI5))</f>
      </c>
      <c r="BJ6" s="164">
        <f>IF(ISERR(AVERAGE(BJ5:BL5)),"",AVERAGE(BJ5:BL5))</f>
      </c>
      <c r="BM6" s="164">
        <f>IF(ISERR(AVERAGE(BM5:BO5)),"",AVERAGE(BM5:BO5))</f>
      </c>
      <c r="BP6" s="164">
        <f>IF(ISERR(AVERAGE(BP5:BR5)),"",AVERAGE(BP5:BR5))</f>
      </c>
      <c r="BS6" s="164">
        <f>IF(ISERR(AVERAGE(BS5:BU5)),"",AVERAGE(BS5:BU5))</f>
      </c>
      <c r="BV6" s="164">
        <f>IF(ISERR(AVERAGE(BV5:BX5)),"",AVERAGE(BV5:BX5))</f>
      </c>
      <c r="BY6" s="164">
        <f>IF(ISERR(AVERAGE(BY5:CA5)),"",AVERAGE(BY5:CA5))</f>
      </c>
      <c r="CB6" s="164">
        <f>IF(ISERR(AVERAGE(CB5:CD5)),"",AVERAGE(CB5:CD5))</f>
      </c>
      <c r="CE6" s="164">
        <f>IF(ISERR(AVERAGE(CE5:CG5)),"",AVERAGE(CE5:CG5))</f>
      </c>
      <c r="CH6" s="164">
        <f>IF(ISERR(AVERAGE(CH5:CJ5)),"",AVERAGE(CH5:CJ5))</f>
      </c>
      <c r="CK6" s="164">
        <f>IF(ISERR(AVERAGE(CK5:CM5)),"",AVERAGE(CK5:CM5))</f>
      </c>
      <c r="CN6" s="164">
        <f>IF(ISERR(AVERAGE(CN5:CP5)),"",AVERAGE(CN5:CP5))</f>
      </c>
      <c r="CQ6" s="164">
        <f>IF(ISERR(AVERAGE(CQ5:CS5)),"",AVERAGE(CQ5:CS5))</f>
      </c>
    </row>
    <row r="7" spans="1:97" s="216" customFormat="1" ht="12.75">
      <c r="A7" s="215" t="s">
        <v>33</v>
      </c>
      <c r="B7" s="166" t="e">
        <f>Calculations!B46</f>
        <v>#DIV/0!</v>
      </c>
      <c r="C7" s="166" t="e">
        <f>Calculations!C46</f>
        <v>#DIV/0!</v>
      </c>
      <c r="D7" s="166" t="e">
        <f>Calculations!D46</f>
        <v>#DIV/0!</v>
      </c>
      <c r="E7" s="166" t="e">
        <f>Calculations!E46</f>
        <v>#DIV/0!</v>
      </c>
      <c r="F7" s="166" t="e">
        <f>Calculations!F46</f>
        <v>#DIV/0!</v>
      </c>
      <c r="G7" s="166" t="e">
        <f>Calculations!G46</f>
        <v>#DIV/0!</v>
      </c>
      <c r="H7" s="166" t="e">
        <f>Calculations!H46</f>
        <v>#DIV/0!</v>
      </c>
      <c r="I7" s="166" t="e">
        <f>Calculations!I46</f>
        <v>#DIV/0!</v>
      </c>
      <c r="J7" s="166" t="e">
        <f>Calculations!J46</f>
        <v>#DIV/0!</v>
      </c>
      <c r="K7" s="166" t="e">
        <f>Calculations!K46</f>
        <v>#DIV/0!</v>
      </c>
      <c r="L7" s="166" t="e">
        <f>Calculations!L46</f>
        <v>#DIV/0!</v>
      </c>
      <c r="M7" s="166" t="e">
        <f>Calculations!M46</f>
        <v>#DIV/0!</v>
      </c>
      <c r="N7" s="166" t="e">
        <f>Calculations!N46</f>
        <v>#DIV/0!</v>
      </c>
      <c r="O7" s="166" t="e">
        <f>Calculations!O46</f>
        <v>#DIV/0!</v>
      </c>
      <c r="P7" s="166" t="e">
        <f>Calculations!P46</f>
        <v>#DIV/0!</v>
      </c>
      <c r="Q7" s="166" t="e">
        <f>Calculations!Q46</f>
        <v>#DIV/0!</v>
      </c>
      <c r="R7" s="166" t="e">
        <f>Calculations!R46</f>
        <v>#DIV/0!</v>
      </c>
      <c r="S7" s="166" t="e">
        <f>Calculations!S46</f>
        <v>#DIV/0!</v>
      </c>
      <c r="T7" s="166" t="e">
        <f>Calculations!T46</f>
        <v>#DIV/0!</v>
      </c>
      <c r="U7" s="166" t="e">
        <f>Calculations!U46</f>
        <v>#DIV/0!</v>
      </c>
      <c r="V7" s="166" t="e">
        <f>Calculations!V46</f>
        <v>#DIV/0!</v>
      </c>
      <c r="W7" s="166" t="e">
        <f>Calculations!W46</f>
        <v>#DIV/0!</v>
      </c>
      <c r="X7" s="166" t="e">
        <f>Calculations!X46</f>
        <v>#DIV/0!</v>
      </c>
      <c r="Y7" s="166" t="e">
        <f>Calculations!Y46</f>
        <v>#DIV/0!</v>
      </c>
      <c r="Z7" s="166" t="e">
        <f>Calculations!Z46</f>
        <v>#DIV/0!</v>
      </c>
      <c r="AA7" s="166" t="e">
        <f>Calculations!AA46</f>
        <v>#DIV/0!</v>
      </c>
      <c r="AB7" s="166" t="e">
        <f>Calculations!AB46</f>
        <v>#DIV/0!</v>
      </c>
      <c r="AC7" s="166" t="e">
        <f>Calculations!AC46</f>
        <v>#DIV/0!</v>
      </c>
      <c r="AD7" s="166" t="e">
        <f>Calculations!AD46</f>
        <v>#DIV/0!</v>
      </c>
      <c r="AE7" s="166" t="e">
        <f>Calculations!AE46</f>
        <v>#DIV/0!</v>
      </c>
      <c r="AF7" s="166" t="e">
        <f>Calculations!AF46</f>
        <v>#DIV/0!</v>
      </c>
      <c r="AG7" s="166" t="e">
        <f>Calculations!AG46</f>
        <v>#DIV/0!</v>
      </c>
      <c r="AH7" s="166" t="e">
        <f>Calculations!AH46</f>
        <v>#DIV/0!</v>
      </c>
      <c r="AI7" s="166" t="e">
        <f>Calculations!AI46</f>
        <v>#DIV/0!</v>
      </c>
      <c r="AJ7" s="166" t="e">
        <f>Calculations!AJ46</f>
        <v>#DIV/0!</v>
      </c>
      <c r="AK7" s="166" t="e">
        <f>Calculations!AK46</f>
        <v>#DIV/0!</v>
      </c>
      <c r="AL7" s="166" t="e">
        <f>Calculations!AL46</f>
        <v>#DIV/0!</v>
      </c>
      <c r="AM7" s="166" t="e">
        <f>Calculations!AM46</f>
        <v>#DIV/0!</v>
      </c>
      <c r="AN7" s="166" t="e">
        <f>Calculations!AN46</f>
        <v>#DIV/0!</v>
      </c>
      <c r="AO7" s="166" t="e">
        <f>Calculations!AO46</f>
        <v>#DIV/0!</v>
      </c>
      <c r="AP7" s="166" t="e">
        <f>Calculations!AP46</f>
        <v>#DIV/0!</v>
      </c>
      <c r="AQ7" s="166" t="e">
        <f>Calculations!AQ46</f>
        <v>#DIV/0!</v>
      </c>
      <c r="AR7" s="166" t="e">
        <f>Calculations!AR46</f>
        <v>#DIV/0!</v>
      </c>
      <c r="AS7" s="166" t="e">
        <f>Calculations!AS46</f>
        <v>#DIV/0!</v>
      </c>
      <c r="AT7" s="166" t="e">
        <f>Calculations!AT46</f>
        <v>#DIV/0!</v>
      </c>
      <c r="AU7" s="166" t="e">
        <f>Calculations!AU46</f>
        <v>#DIV/0!</v>
      </c>
      <c r="AV7" s="166" t="e">
        <f>Calculations!AV46</f>
        <v>#DIV/0!</v>
      </c>
      <c r="AW7" s="166" t="e">
        <f>Calculations!AW46</f>
        <v>#DIV/0!</v>
      </c>
      <c r="AX7" s="166" t="e">
        <f>Calculations!AX46</f>
        <v>#DIV/0!</v>
      </c>
      <c r="AY7" s="166" t="e">
        <f>Calculations!AY46</f>
        <v>#DIV/0!</v>
      </c>
      <c r="AZ7" s="166" t="e">
        <f>Calculations!AZ46</f>
        <v>#DIV/0!</v>
      </c>
      <c r="BA7" s="166" t="e">
        <f>Calculations!BA46</f>
        <v>#DIV/0!</v>
      </c>
      <c r="BB7" s="166" t="e">
        <f>Calculations!BB46</f>
        <v>#DIV/0!</v>
      </c>
      <c r="BC7" s="166" t="e">
        <f>Calculations!BC46</f>
        <v>#DIV/0!</v>
      </c>
      <c r="BD7" s="166" t="e">
        <f>Calculations!BD46</f>
        <v>#DIV/0!</v>
      </c>
      <c r="BE7" s="166" t="e">
        <f>Calculations!BE46</f>
        <v>#DIV/0!</v>
      </c>
      <c r="BF7" s="166" t="e">
        <f>Calculations!BF46</f>
        <v>#DIV/0!</v>
      </c>
      <c r="BG7" s="166" t="e">
        <f>Calculations!BG46</f>
        <v>#DIV/0!</v>
      </c>
      <c r="BH7" s="166" t="e">
        <f>Calculations!BH46</f>
        <v>#DIV/0!</v>
      </c>
      <c r="BI7" s="166" t="e">
        <f>Calculations!BI46</f>
        <v>#DIV/0!</v>
      </c>
      <c r="BJ7" s="166" t="e">
        <f>Calculations!BJ46</f>
        <v>#DIV/0!</v>
      </c>
      <c r="BK7" s="166" t="e">
        <f>Calculations!BK46</f>
        <v>#DIV/0!</v>
      </c>
      <c r="BL7" s="166" t="e">
        <f>Calculations!BL46</f>
        <v>#DIV/0!</v>
      </c>
      <c r="BM7" s="166" t="e">
        <f>Calculations!BM46</f>
        <v>#DIV/0!</v>
      </c>
      <c r="BN7" s="166" t="e">
        <f>Calculations!BN46</f>
        <v>#DIV/0!</v>
      </c>
      <c r="BO7" s="166" t="e">
        <f>Calculations!BO46</f>
        <v>#DIV/0!</v>
      </c>
      <c r="BP7" s="166" t="e">
        <f>Calculations!BP46</f>
        <v>#DIV/0!</v>
      </c>
      <c r="BQ7" s="166" t="e">
        <f>Calculations!BQ46</f>
        <v>#DIV/0!</v>
      </c>
      <c r="BR7" s="166" t="e">
        <f>Calculations!BR46</f>
        <v>#DIV/0!</v>
      </c>
      <c r="BS7" s="166" t="e">
        <f>Calculations!BS46</f>
        <v>#DIV/0!</v>
      </c>
      <c r="BT7" s="166" t="e">
        <f>Calculations!BT46</f>
        <v>#DIV/0!</v>
      </c>
      <c r="BU7" s="166" t="e">
        <f>Calculations!BU46</f>
        <v>#DIV/0!</v>
      </c>
      <c r="BV7" s="166" t="e">
        <f>Calculations!BV46</f>
        <v>#DIV/0!</v>
      </c>
      <c r="BW7" s="166" t="e">
        <f>Calculations!BW46</f>
        <v>#DIV/0!</v>
      </c>
      <c r="BX7" s="166" t="e">
        <f>Calculations!BX46</f>
        <v>#DIV/0!</v>
      </c>
      <c r="BY7" s="166" t="e">
        <f>Calculations!BY46</f>
        <v>#DIV/0!</v>
      </c>
      <c r="BZ7" s="166" t="e">
        <f>Calculations!BZ46</f>
        <v>#DIV/0!</v>
      </c>
      <c r="CA7" s="166" t="e">
        <f>Calculations!CA46</f>
        <v>#DIV/0!</v>
      </c>
      <c r="CB7" s="166" t="e">
        <f>Calculations!CB46</f>
        <v>#DIV/0!</v>
      </c>
      <c r="CC7" s="166" t="e">
        <f>Calculations!CC46</f>
        <v>#DIV/0!</v>
      </c>
      <c r="CD7" s="166" t="e">
        <f>Calculations!CD46</f>
        <v>#DIV/0!</v>
      </c>
      <c r="CE7" s="166" t="e">
        <f>Calculations!CE46</f>
        <v>#DIV/0!</v>
      </c>
      <c r="CF7" s="166" t="e">
        <f>Calculations!CF46</f>
        <v>#DIV/0!</v>
      </c>
      <c r="CG7" s="166" t="e">
        <f>Calculations!CG46</f>
        <v>#DIV/0!</v>
      </c>
      <c r="CH7" s="166" t="e">
        <f>Calculations!CH46</f>
        <v>#DIV/0!</v>
      </c>
      <c r="CI7" s="166" t="e">
        <f>Calculations!CI46</f>
        <v>#DIV/0!</v>
      </c>
      <c r="CJ7" s="166" t="e">
        <f>Calculations!CJ46</f>
        <v>#DIV/0!</v>
      </c>
      <c r="CK7" s="166" t="e">
        <f>Calculations!CK46</f>
        <v>#DIV/0!</v>
      </c>
      <c r="CL7" s="166" t="e">
        <f>Calculations!CL46</f>
        <v>#DIV/0!</v>
      </c>
      <c r="CM7" s="166" t="e">
        <f>Calculations!CM46</f>
        <v>#DIV/0!</v>
      </c>
      <c r="CN7" s="166" t="e">
        <f>Calculations!CN46</f>
        <v>#DIV/0!</v>
      </c>
      <c r="CO7" s="166" t="e">
        <f>Calculations!CO46</f>
        <v>#DIV/0!</v>
      </c>
      <c r="CP7" s="166" t="e">
        <f>Calculations!CP46</f>
        <v>#DIV/0!</v>
      </c>
      <c r="CQ7" s="166" t="e">
        <f>Calculations!CQ46</f>
        <v>#DIV/0!</v>
      </c>
      <c r="CR7" s="166" t="e">
        <f>Calculations!CR46</f>
        <v>#DIV/0!</v>
      </c>
      <c r="CS7" s="166" t="e">
        <f>Calculations!CS46</f>
        <v>#DIV/0!</v>
      </c>
    </row>
    <row r="8" ht="12.75">
      <c r="A8" s="157"/>
    </row>
    <row r="9" spans="1:97" ht="12.75">
      <c r="A9" s="157" t="s">
        <v>143</v>
      </c>
      <c r="B9" s="170">
        <f>IF('DART-PCR'!$E$38="",Calculations!B144,'DART-PCR'!$E$38)</f>
      </c>
      <c r="C9" s="170">
        <f>IF('DART-PCR'!$E$38="",Calculations!C144,'DART-PCR'!$E$38)</f>
      </c>
      <c r="D9" s="170">
        <f>IF('DART-PCR'!$E$38="",Calculations!D144,'DART-PCR'!$E$38)</f>
      </c>
      <c r="E9" s="170">
        <f>IF('DART-PCR'!$E$38="",Calculations!E144,'DART-PCR'!$E$38)</f>
      </c>
      <c r="F9" s="170">
        <f>IF('DART-PCR'!$E$38="",Calculations!F144,'DART-PCR'!$E$38)</f>
      </c>
      <c r="G9" s="170">
        <f>IF('DART-PCR'!$E$38="",Calculations!G144,'DART-PCR'!$E$38)</f>
      </c>
      <c r="H9" s="170">
        <f>IF('DART-PCR'!$E$38="",Calculations!H144,'DART-PCR'!$E$38)</f>
      </c>
      <c r="I9" s="170">
        <f>IF('DART-PCR'!$E$38="",Calculations!I144,'DART-PCR'!$E$38)</f>
      </c>
      <c r="J9" s="170">
        <f>IF('DART-PCR'!$E$38="",Calculations!J144,'DART-PCR'!$E$38)</f>
      </c>
      <c r="K9" s="170">
        <f>IF('DART-PCR'!$E$38="",Calculations!K144,'DART-PCR'!$E$38)</f>
      </c>
      <c r="L9" s="170">
        <f>IF('DART-PCR'!$E$38="",Calculations!L144,'DART-PCR'!$E$38)</f>
      </c>
      <c r="M9" s="170">
        <f>IF('DART-PCR'!$E$38="",Calculations!M144,'DART-PCR'!$E$38)</f>
      </c>
      <c r="N9" s="170">
        <f>IF('DART-PCR'!$E$38="",Calculations!N144,'DART-PCR'!$E$38)</f>
      </c>
      <c r="O9" s="170">
        <f>IF('DART-PCR'!$E$38="",Calculations!O144,'DART-PCR'!$E$38)</f>
      </c>
      <c r="P9" s="170">
        <f>IF('DART-PCR'!$E$38="",Calculations!P144,'DART-PCR'!$E$38)</f>
      </c>
      <c r="Q9" s="170">
        <f>IF('DART-PCR'!$E$38="",Calculations!Q144,'DART-PCR'!$E$38)</f>
      </c>
      <c r="R9" s="170">
        <f>IF('DART-PCR'!$E$38="",Calculations!R144,'DART-PCR'!$E$38)</f>
      </c>
      <c r="S9" s="170">
        <f>IF('DART-PCR'!$E$38="",Calculations!S144,'DART-PCR'!$E$38)</f>
      </c>
      <c r="T9" s="170">
        <f>IF('DART-PCR'!$E$38="",Calculations!T144,'DART-PCR'!$E$38)</f>
      </c>
      <c r="U9" s="170">
        <f>IF('DART-PCR'!$E$38="",Calculations!U144,'DART-PCR'!$E$38)</f>
      </c>
      <c r="V9" s="170">
        <f>IF('DART-PCR'!$E$38="",Calculations!V144,'DART-PCR'!$E$38)</f>
      </c>
      <c r="W9" s="170">
        <f>IF('DART-PCR'!$E$38="",Calculations!W144,'DART-PCR'!$E$38)</f>
      </c>
      <c r="X9" s="170">
        <f>IF('DART-PCR'!$E$38="",Calculations!X144,'DART-PCR'!$E$38)</f>
      </c>
      <c r="Y9" s="170">
        <f>IF('DART-PCR'!$E$38="",Calculations!Y144,'DART-PCR'!$E$38)</f>
      </c>
      <c r="Z9" s="170">
        <f>IF('DART-PCR'!$E$38="",Calculations!Z144,'DART-PCR'!$E$38)</f>
      </c>
      <c r="AA9" s="170">
        <f>IF('DART-PCR'!$E$38="",Calculations!AA144,'DART-PCR'!$E$38)</f>
      </c>
      <c r="AB9" s="170">
        <f>IF('DART-PCR'!$E$38="",Calculations!AB144,'DART-PCR'!$E$38)</f>
      </c>
      <c r="AC9" s="170">
        <f>IF('DART-PCR'!$E$38="",Calculations!AC144,'DART-PCR'!$E$38)</f>
      </c>
      <c r="AD9" s="170">
        <f>IF('DART-PCR'!$E$38="",Calculations!AD144,'DART-PCR'!$E$38)</f>
      </c>
      <c r="AE9" s="170">
        <f>IF('DART-PCR'!$E$38="",Calculations!AE144,'DART-PCR'!$E$38)</f>
      </c>
      <c r="AF9" s="170">
        <f>IF('DART-PCR'!$E$38="",Calculations!AF144,'DART-PCR'!$E$38)</f>
      </c>
      <c r="AG9" s="170">
        <f>IF('DART-PCR'!$E$38="",Calculations!AG144,'DART-PCR'!$E$38)</f>
      </c>
      <c r="AH9" s="170">
        <f>IF('DART-PCR'!$E$38="",Calculations!AH144,'DART-PCR'!$E$38)</f>
      </c>
      <c r="AI9" s="170">
        <f>IF('DART-PCR'!$E$38="",Calculations!AI144,'DART-PCR'!$E$38)</f>
      </c>
      <c r="AJ9" s="170">
        <f>IF('DART-PCR'!$E$38="",Calculations!AJ144,'DART-PCR'!$E$38)</f>
      </c>
      <c r="AK9" s="170">
        <f>IF('DART-PCR'!$E$38="",Calculations!AK144,'DART-PCR'!$E$38)</f>
      </c>
      <c r="AL9" s="170">
        <f>IF('DART-PCR'!$E$38="",Calculations!AL144,'DART-PCR'!$E$38)</f>
      </c>
      <c r="AM9" s="170">
        <f>IF('DART-PCR'!$E$38="",Calculations!AM144,'DART-PCR'!$E$38)</f>
      </c>
      <c r="AN9" s="170">
        <f>IF('DART-PCR'!$E$38="",Calculations!AN144,'DART-PCR'!$E$38)</f>
      </c>
      <c r="AO9" s="170">
        <f>IF('DART-PCR'!$E$38="",Calculations!AO144,'DART-PCR'!$E$38)</f>
      </c>
      <c r="AP9" s="170">
        <f>IF('DART-PCR'!$E$38="",Calculations!AP144,'DART-PCR'!$E$38)</f>
      </c>
      <c r="AQ9" s="170">
        <f>IF('DART-PCR'!$E$38="",Calculations!AQ144,'DART-PCR'!$E$38)</f>
      </c>
      <c r="AR9" s="170">
        <f>IF('DART-PCR'!$E$38="",Calculations!AR144,'DART-PCR'!$E$38)</f>
      </c>
      <c r="AS9" s="170">
        <f>IF('DART-PCR'!$E$38="",Calculations!AS144,'DART-PCR'!$E$38)</f>
      </c>
      <c r="AT9" s="170">
        <f>IF('DART-PCR'!$E$38="",Calculations!AT144,'DART-PCR'!$E$38)</f>
      </c>
      <c r="AU9" s="170">
        <f>IF('DART-PCR'!$E$38="",Calculations!AU144,'DART-PCR'!$E$38)</f>
      </c>
      <c r="AV9" s="170">
        <f>IF('DART-PCR'!$E$38="",Calculations!AV144,'DART-PCR'!$E$38)</f>
      </c>
      <c r="AW9" s="170">
        <f>IF('DART-PCR'!$E$38="",Calculations!AW144,'DART-PCR'!$E$38)</f>
      </c>
      <c r="AX9" s="170">
        <f>IF('DART-PCR'!$E$38="",Calculations!AX144,'DART-PCR'!$E$38)</f>
      </c>
      <c r="AY9" s="170">
        <f>IF('DART-PCR'!$E$38="",Calculations!AY144,'DART-PCR'!$E$38)</f>
      </c>
      <c r="AZ9" s="170">
        <f>IF('DART-PCR'!$E$38="",Calculations!AZ144,'DART-PCR'!$E$38)</f>
      </c>
      <c r="BA9" s="170">
        <f>IF('DART-PCR'!$E$38="",Calculations!BA144,'DART-PCR'!$E$38)</f>
      </c>
      <c r="BB9" s="170">
        <f>IF('DART-PCR'!$E$38="",Calculations!BB144,'DART-PCR'!$E$38)</f>
      </c>
      <c r="BC9" s="170">
        <f>IF('DART-PCR'!$E$38="",Calculations!BC144,'DART-PCR'!$E$38)</f>
      </c>
      <c r="BD9" s="170">
        <f>IF('DART-PCR'!$E$38="",Calculations!BD144,'DART-PCR'!$E$38)</f>
      </c>
      <c r="BE9" s="170">
        <f>IF('DART-PCR'!$E$38="",Calculations!BE144,'DART-PCR'!$E$38)</f>
      </c>
      <c r="BF9" s="170">
        <f>IF('DART-PCR'!$E$38="",Calculations!BF144,'DART-PCR'!$E$38)</f>
      </c>
      <c r="BG9" s="170">
        <f>IF('DART-PCR'!$E$38="",Calculations!BG144,'DART-PCR'!$E$38)</f>
      </c>
      <c r="BH9" s="170">
        <f>IF('DART-PCR'!$E$38="",Calculations!BH144,'DART-PCR'!$E$38)</f>
      </c>
      <c r="BI9" s="170">
        <f>IF('DART-PCR'!$E$38="",Calculations!BI144,'DART-PCR'!$E$38)</f>
      </c>
      <c r="BJ9" s="170">
        <f>IF('DART-PCR'!$E$38="",Calculations!BJ144,'DART-PCR'!$E$38)</f>
      </c>
      <c r="BK9" s="170">
        <f>IF('DART-PCR'!$E$38="",Calculations!BK144,'DART-PCR'!$E$38)</f>
      </c>
      <c r="BL9" s="170">
        <f>IF('DART-PCR'!$E$38="",Calculations!BL144,'DART-PCR'!$E$38)</f>
      </c>
      <c r="BM9" s="170">
        <f>IF('DART-PCR'!$E$38="",Calculations!BM144,'DART-PCR'!$E$38)</f>
      </c>
      <c r="BN9" s="170">
        <f>IF('DART-PCR'!$E$38="",Calculations!BN144,'DART-PCR'!$E$38)</f>
      </c>
      <c r="BO9" s="170">
        <f>IF('DART-PCR'!$E$38="",Calculations!BO144,'DART-PCR'!$E$38)</f>
      </c>
      <c r="BP9" s="170">
        <f>IF('DART-PCR'!$E$38="",Calculations!BP144,'DART-PCR'!$E$38)</f>
      </c>
      <c r="BQ9" s="170">
        <f>IF('DART-PCR'!$E$38="",Calculations!BQ144,'DART-PCR'!$E$38)</f>
      </c>
      <c r="BR9" s="170">
        <f>IF('DART-PCR'!$E$38="",Calculations!BR144,'DART-PCR'!$E$38)</f>
      </c>
      <c r="BS9" s="170">
        <f>IF('DART-PCR'!$E$38="",Calculations!BS144,'DART-PCR'!$E$38)</f>
      </c>
      <c r="BT9" s="170">
        <f>IF('DART-PCR'!$E$38="",Calculations!BT144,'DART-PCR'!$E$38)</f>
      </c>
      <c r="BU9" s="170">
        <f>IF('DART-PCR'!$E$38="",Calculations!BU144,'DART-PCR'!$E$38)</f>
      </c>
      <c r="BV9" s="170">
        <f>IF('DART-PCR'!$E$38="",Calculations!BV144,'DART-PCR'!$E$38)</f>
      </c>
      <c r="BW9" s="170">
        <f>IF('DART-PCR'!$E$38="",Calculations!BW144,'DART-PCR'!$E$38)</f>
      </c>
      <c r="BX9" s="170">
        <f>IF('DART-PCR'!$E$38="",Calculations!BX144,'DART-PCR'!$E$38)</f>
      </c>
      <c r="BY9" s="170">
        <f>IF('DART-PCR'!$E$38="",Calculations!BY144,'DART-PCR'!$E$38)</f>
      </c>
      <c r="BZ9" s="170">
        <f>IF('DART-PCR'!$E$38="",Calculations!BZ144,'DART-PCR'!$E$38)</f>
      </c>
      <c r="CA9" s="170">
        <f>IF('DART-PCR'!$E$38="",Calculations!CA144,'DART-PCR'!$E$38)</f>
      </c>
      <c r="CB9" s="170">
        <f>IF('DART-PCR'!$E$38="",Calculations!CB144,'DART-PCR'!$E$38)</f>
      </c>
      <c r="CC9" s="170">
        <f>IF('DART-PCR'!$E$38="",Calculations!CC144,'DART-PCR'!$E$38)</f>
      </c>
      <c r="CD9" s="170">
        <f>IF('DART-PCR'!$E$38="",Calculations!CD144,'DART-PCR'!$E$38)</f>
      </c>
      <c r="CE9" s="170">
        <f>IF('DART-PCR'!$E$38="",Calculations!CE144,'DART-PCR'!$E$38)</f>
      </c>
      <c r="CF9" s="170">
        <f>IF('DART-PCR'!$E$38="",Calculations!CF144,'DART-PCR'!$E$38)</f>
      </c>
      <c r="CG9" s="170">
        <f>IF('DART-PCR'!$E$38="",Calculations!CG144,'DART-PCR'!$E$38)</f>
      </c>
      <c r="CH9" s="170">
        <f>IF('DART-PCR'!$E$38="",Calculations!CH144,'DART-PCR'!$E$38)</f>
      </c>
      <c r="CI9" s="170">
        <f>IF('DART-PCR'!$E$38="",Calculations!CI144,'DART-PCR'!$E$38)</f>
      </c>
      <c r="CJ9" s="170">
        <f>IF('DART-PCR'!$E$38="",Calculations!CJ144,'DART-PCR'!$E$38)</f>
      </c>
      <c r="CK9" s="170">
        <f>IF('DART-PCR'!$E$38="",Calculations!CK144,'DART-PCR'!$E$38)</f>
      </c>
      <c r="CL9" s="170">
        <f>IF('DART-PCR'!$E$38="",Calculations!CL144,'DART-PCR'!$E$38)</f>
      </c>
      <c r="CM9" s="170">
        <f>IF('DART-PCR'!$E$38="",Calculations!CM144,'DART-PCR'!$E$38)</f>
      </c>
      <c r="CN9" s="170">
        <f>IF('DART-PCR'!$E$38="",Calculations!CN144,'DART-PCR'!$E$38)</f>
      </c>
      <c r="CO9" s="170">
        <f>IF('DART-PCR'!$E$38="",Calculations!CO144,'DART-PCR'!$E$38)</f>
      </c>
      <c r="CP9" s="170">
        <f>IF('DART-PCR'!$E$38="",Calculations!CP144,'DART-PCR'!$E$38)</f>
      </c>
      <c r="CQ9" s="170">
        <f>IF('DART-PCR'!$E$38="",Calculations!CQ144,'DART-PCR'!$E$38)</f>
      </c>
      <c r="CR9" s="170">
        <f>IF('DART-PCR'!$E$38="",Calculations!CR144,'DART-PCR'!$E$38)</f>
      </c>
      <c r="CS9" s="170">
        <f>IF('DART-PCR'!$E$38="",Calculations!CS144,'DART-PCR'!$E$38)</f>
      </c>
    </row>
    <row r="10" s="170" customFormat="1" ht="12.75">
      <c r="A10" s="175"/>
    </row>
    <row r="12" spans="1:97" s="219" customFormat="1" ht="18">
      <c r="A12" s="217" t="s">
        <v>231</v>
      </c>
      <c r="B12" s="218">
        <f>IF(ISERR(B7*((B9+1)^-B5)),"",(B7*((B9+1)^-B5)))</f>
      </c>
      <c r="C12" s="218">
        <f aca="true" t="shared" si="0" ref="C12:BN12">IF(ISERR(C7*((C9+1)^-C5)),"",(C7*((C9+1)^-C5)))</f>
      </c>
      <c r="D12" s="218">
        <f t="shared" si="0"/>
      </c>
      <c r="E12" s="218">
        <f t="shared" si="0"/>
      </c>
      <c r="F12" s="218">
        <f t="shared" si="0"/>
      </c>
      <c r="G12" s="218">
        <f t="shared" si="0"/>
      </c>
      <c r="H12" s="218">
        <f t="shared" si="0"/>
      </c>
      <c r="I12" s="218">
        <f t="shared" si="0"/>
      </c>
      <c r="J12" s="218">
        <f t="shared" si="0"/>
      </c>
      <c r="K12" s="218">
        <f t="shared" si="0"/>
      </c>
      <c r="L12" s="218">
        <f t="shared" si="0"/>
      </c>
      <c r="M12" s="218">
        <f t="shared" si="0"/>
      </c>
      <c r="N12" s="218">
        <f t="shared" si="0"/>
      </c>
      <c r="O12" s="218">
        <f t="shared" si="0"/>
      </c>
      <c r="P12" s="218">
        <f t="shared" si="0"/>
      </c>
      <c r="Q12" s="218">
        <f t="shared" si="0"/>
      </c>
      <c r="R12" s="218">
        <f t="shared" si="0"/>
      </c>
      <c r="S12" s="218">
        <f t="shared" si="0"/>
      </c>
      <c r="T12" s="218">
        <f t="shared" si="0"/>
      </c>
      <c r="U12" s="218">
        <f t="shared" si="0"/>
      </c>
      <c r="V12" s="218">
        <f t="shared" si="0"/>
      </c>
      <c r="W12" s="218">
        <f t="shared" si="0"/>
      </c>
      <c r="X12" s="218">
        <f t="shared" si="0"/>
      </c>
      <c r="Y12" s="218">
        <f t="shared" si="0"/>
      </c>
      <c r="Z12" s="218">
        <f t="shared" si="0"/>
      </c>
      <c r="AA12" s="218">
        <f t="shared" si="0"/>
      </c>
      <c r="AB12" s="218">
        <f t="shared" si="0"/>
      </c>
      <c r="AC12" s="218">
        <f t="shared" si="0"/>
      </c>
      <c r="AD12" s="218">
        <f t="shared" si="0"/>
      </c>
      <c r="AE12" s="218">
        <f t="shared" si="0"/>
      </c>
      <c r="AF12" s="218">
        <f t="shared" si="0"/>
      </c>
      <c r="AG12" s="218">
        <f t="shared" si="0"/>
      </c>
      <c r="AH12" s="218">
        <f t="shared" si="0"/>
      </c>
      <c r="AI12" s="218">
        <f t="shared" si="0"/>
      </c>
      <c r="AJ12" s="218">
        <f t="shared" si="0"/>
      </c>
      <c r="AK12" s="218">
        <f t="shared" si="0"/>
      </c>
      <c r="AL12" s="218">
        <f t="shared" si="0"/>
      </c>
      <c r="AM12" s="218">
        <f t="shared" si="0"/>
      </c>
      <c r="AN12" s="218">
        <f t="shared" si="0"/>
      </c>
      <c r="AO12" s="218">
        <f t="shared" si="0"/>
      </c>
      <c r="AP12" s="218">
        <f t="shared" si="0"/>
      </c>
      <c r="AQ12" s="218">
        <f t="shared" si="0"/>
      </c>
      <c r="AR12" s="218">
        <f t="shared" si="0"/>
      </c>
      <c r="AS12" s="218">
        <f t="shared" si="0"/>
      </c>
      <c r="AT12" s="218">
        <f t="shared" si="0"/>
      </c>
      <c r="AU12" s="218">
        <f t="shared" si="0"/>
      </c>
      <c r="AV12" s="218">
        <f t="shared" si="0"/>
      </c>
      <c r="AW12" s="218">
        <f t="shared" si="0"/>
      </c>
      <c r="AX12" s="218">
        <f t="shared" si="0"/>
      </c>
      <c r="AY12" s="218">
        <f t="shared" si="0"/>
      </c>
      <c r="AZ12" s="218">
        <f t="shared" si="0"/>
      </c>
      <c r="BA12" s="218">
        <f t="shared" si="0"/>
      </c>
      <c r="BB12" s="218">
        <f t="shared" si="0"/>
      </c>
      <c r="BC12" s="218">
        <f t="shared" si="0"/>
      </c>
      <c r="BD12" s="218">
        <f t="shared" si="0"/>
      </c>
      <c r="BE12" s="218">
        <f t="shared" si="0"/>
      </c>
      <c r="BF12" s="218">
        <f t="shared" si="0"/>
      </c>
      <c r="BG12" s="218">
        <f t="shared" si="0"/>
      </c>
      <c r="BH12" s="218">
        <f t="shared" si="0"/>
      </c>
      <c r="BI12" s="218">
        <f t="shared" si="0"/>
      </c>
      <c r="BJ12" s="218">
        <f t="shared" si="0"/>
      </c>
      <c r="BK12" s="218">
        <f t="shared" si="0"/>
      </c>
      <c r="BL12" s="218">
        <f t="shared" si="0"/>
      </c>
      <c r="BM12" s="218">
        <f t="shared" si="0"/>
      </c>
      <c r="BN12" s="218">
        <f t="shared" si="0"/>
      </c>
      <c r="BO12" s="218">
        <f aca="true" t="shared" si="1" ref="BO12:CS12">IF(ISERR(BO7*((BO9+1)^-BO5)),"",(BO7*((BO9+1)^-BO5)))</f>
      </c>
      <c r="BP12" s="218">
        <f t="shared" si="1"/>
      </c>
      <c r="BQ12" s="218">
        <f t="shared" si="1"/>
      </c>
      <c r="BR12" s="218">
        <f t="shared" si="1"/>
      </c>
      <c r="BS12" s="218">
        <f t="shared" si="1"/>
      </c>
      <c r="BT12" s="218">
        <f t="shared" si="1"/>
      </c>
      <c r="BU12" s="218">
        <f t="shared" si="1"/>
      </c>
      <c r="BV12" s="218">
        <f t="shared" si="1"/>
      </c>
      <c r="BW12" s="218">
        <f t="shared" si="1"/>
      </c>
      <c r="BX12" s="218">
        <f t="shared" si="1"/>
      </c>
      <c r="BY12" s="218">
        <f t="shared" si="1"/>
      </c>
      <c r="BZ12" s="218">
        <f t="shared" si="1"/>
      </c>
      <c r="CA12" s="218">
        <f t="shared" si="1"/>
      </c>
      <c r="CB12" s="218">
        <f t="shared" si="1"/>
      </c>
      <c r="CC12" s="218">
        <f t="shared" si="1"/>
      </c>
      <c r="CD12" s="218">
        <f t="shared" si="1"/>
      </c>
      <c r="CE12" s="218">
        <f t="shared" si="1"/>
      </c>
      <c r="CF12" s="218">
        <f t="shared" si="1"/>
      </c>
      <c r="CG12" s="218">
        <f t="shared" si="1"/>
      </c>
      <c r="CH12" s="218">
        <f t="shared" si="1"/>
      </c>
      <c r="CI12" s="218">
        <f t="shared" si="1"/>
      </c>
      <c r="CJ12" s="218">
        <f t="shared" si="1"/>
      </c>
      <c r="CK12" s="218">
        <f t="shared" si="1"/>
      </c>
      <c r="CL12" s="218">
        <f t="shared" si="1"/>
      </c>
      <c r="CM12" s="218">
        <f t="shared" si="1"/>
      </c>
      <c r="CN12" s="218">
        <f t="shared" si="1"/>
      </c>
      <c r="CO12" s="218">
        <f t="shared" si="1"/>
      </c>
      <c r="CP12" s="218">
        <f t="shared" si="1"/>
      </c>
      <c r="CQ12" s="218">
        <f t="shared" si="1"/>
      </c>
      <c r="CR12" s="218">
        <f t="shared" si="1"/>
      </c>
      <c r="CS12" s="218">
        <f t="shared" si="1"/>
      </c>
    </row>
    <row r="13" spans="1:95" s="218" customFormat="1" ht="14.25">
      <c r="A13" s="220" t="s">
        <v>142</v>
      </c>
      <c r="B13" s="218">
        <f>IF(ISERR(AVERAGE(B12:D12)),"",AVERAGE(B12:D12))</f>
      </c>
      <c r="E13" s="218">
        <f>IF(ISERR(AVERAGE(E12:G12)),"",AVERAGE(E12:G12))</f>
      </c>
      <c r="H13" s="218">
        <f>IF(ISERR(AVERAGE(H12:J12)),"",AVERAGE(H12:J12))</f>
      </c>
      <c r="K13" s="218">
        <f>IF(ISERR(AVERAGE(K12:M12)),"",AVERAGE(K12:M12))</f>
      </c>
      <c r="N13" s="218">
        <f>IF(ISERR(AVERAGE(N12:P12)),"",AVERAGE(N12:P12))</f>
      </c>
      <c r="Q13" s="218">
        <f>IF(ISERR(AVERAGE(Q12:S12)),"",AVERAGE(Q12:S12))</f>
      </c>
      <c r="T13" s="218">
        <f>IF(ISERR(AVERAGE(T12:V12)),"",AVERAGE(T12:V12))</f>
      </c>
      <c r="W13" s="218">
        <f>IF(ISERR(AVERAGE(W12:Y12)),"",AVERAGE(W12:Y12))</f>
      </c>
      <c r="Z13" s="218">
        <f>IF(ISERR(AVERAGE(Z12:AB12)),"",AVERAGE(Z12:AB12))</f>
      </c>
      <c r="AC13" s="218">
        <f>IF(ISERR(AVERAGE(AC12:AE12)),"",AVERAGE(AC12:AE12))</f>
      </c>
      <c r="AF13" s="218">
        <f>IF(ISERR(AVERAGE(AF12:AH12)),"",AVERAGE(AF12:AH12))</f>
      </c>
      <c r="AI13" s="218">
        <f>IF(ISERR(AVERAGE(AI12:AK12)),"",AVERAGE(AI12:AK12))</f>
      </c>
      <c r="AL13" s="218">
        <f>IF(ISERR(AVERAGE(AL12:AN12)),"",AVERAGE(AL12:AN12))</f>
      </c>
      <c r="AO13" s="218">
        <f>IF(ISERR(AVERAGE(AO12:AQ12)),"",AVERAGE(AO12:AQ12))</f>
      </c>
      <c r="AR13" s="218">
        <f>IF(ISERR(AVERAGE(AR12:AT12)),"",AVERAGE(AR12:AT12))</f>
      </c>
      <c r="AU13" s="218">
        <f>IF(ISERR(AVERAGE(AU12:AW12)),"",AVERAGE(AU12:AW12))</f>
      </c>
      <c r="AX13" s="218">
        <f>IF(ISERR(AVERAGE(AX12:AZ12)),"",AVERAGE(AX12:AZ12))</f>
      </c>
      <c r="BA13" s="218">
        <f>IF(ISERR(AVERAGE(BA12:BC12)),"",AVERAGE(BA12:BC12))</f>
      </c>
      <c r="BD13" s="218">
        <f>IF(ISERR(AVERAGE(BD12:BF12)),"",AVERAGE(BD12:BF12))</f>
      </c>
      <c r="BG13" s="218">
        <f>IF(ISERR(AVERAGE(BG12:BI12)),"",AVERAGE(BG12:BI12))</f>
      </c>
      <c r="BJ13" s="218">
        <f>IF(ISERR(AVERAGE(BJ12:BL12)),"",AVERAGE(BJ12:BL12))</f>
      </c>
      <c r="BM13" s="218">
        <f>IF(ISERR(AVERAGE(BM12:BO12)),"",AVERAGE(BM12:BO12))</f>
      </c>
      <c r="BP13" s="218">
        <f>IF(ISERR(AVERAGE(BP12:BR12)),"",AVERAGE(BP12:BR12))</f>
      </c>
      <c r="BS13" s="218">
        <f>IF(ISERR(AVERAGE(BS12:BU12)),"",AVERAGE(BS12:BU12))</f>
      </c>
      <c r="BV13" s="218">
        <f>IF(ISERR(AVERAGE(BV12:BX12)),"",AVERAGE(BV12:BX12))</f>
      </c>
      <c r="BY13" s="218">
        <f>IF(ISERR(AVERAGE(BY12:CA12)),"",AVERAGE(BY12:CA12))</f>
      </c>
      <c r="CB13" s="218">
        <f>IF(ISERR(AVERAGE(CB12:CD12)),"",AVERAGE(CB12:CD12))</f>
      </c>
      <c r="CE13" s="218">
        <f>IF(ISERR(AVERAGE(CE12:CG12)),"",AVERAGE(CE12:CG12))</f>
      </c>
      <c r="CH13" s="218">
        <f>IF(ISERR(AVERAGE(CH12:CJ12)),"",AVERAGE(CH12:CJ12))</f>
      </c>
      <c r="CK13" s="218">
        <f>IF(ISERR(AVERAGE(CK12:CM12)),"",AVERAGE(CK12:CM12))</f>
      </c>
      <c r="CN13" s="218">
        <f>IF(ISERR(AVERAGE(CN12:CP12)),"",AVERAGE(CN12:CP12))</f>
      </c>
      <c r="CQ13" s="218">
        <f>IF(ISERR(AVERAGE(CQ12:CS12)),"",AVERAGE(CQ12:CS12))</f>
      </c>
    </row>
    <row r="14" spans="1:97" s="219" customFormat="1" ht="12.75">
      <c r="A14" s="220" t="s">
        <v>44</v>
      </c>
      <c r="B14" s="218" t="e">
        <f>STDEV(B12:D12)</f>
        <v>#DIV/0!</v>
      </c>
      <c r="C14" s="218"/>
      <c r="D14" s="218"/>
      <c r="E14" s="218" t="e">
        <f>STDEV(E12:G12)</f>
        <v>#DIV/0!</v>
      </c>
      <c r="F14" s="218"/>
      <c r="G14" s="218"/>
      <c r="H14" s="218" t="e">
        <f>STDEV(H12:J12)</f>
        <v>#DIV/0!</v>
      </c>
      <c r="I14" s="218"/>
      <c r="J14" s="218"/>
      <c r="K14" s="218" t="e">
        <f>STDEV(K12:M12)</f>
        <v>#DIV/0!</v>
      </c>
      <c r="L14" s="218"/>
      <c r="M14" s="218"/>
      <c r="N14" s="218" t="e">
        <f>STDEV(N12:P12)</f>
        <v>#DIV/0!</v>
      </c>
      <c r="O14" s="218"/>
      <c r="P14" s="218"/>
      <c r="Q14" s="218" t="e">
        <f>STDEV(Q12:S12)</f>
        <v>#DIV/0!</v>
      </c>
      <c r="R14" s="218"/>
      <c r="S14" s="218"/>
      <c r="T14" s="218" t="e">
        <f>STDEV(T12:V12)</f>
        <v>#DIV/0!</v>
      </c>
      <c r="U14" s="218"/>
      <c r="V14" s="218"/>
      <c r="W14" s="218" t="e">
        <f>STDEV(W12:Y12)</f>
        <v>#DIV/0!</v>
      </c>
      <c r="X14" s="218"/>
      <c r="Y14" s="218"/>
      <c r="Z14" s="218" t="e">
        <f>STDEV(Z12:AB12)</f>
        <v>#DIV/0!</v>
      </c>
      <c r="AA14" s="218"/>
      <c r="AB14" s="218"/>
      <c r="AC14" s="218" t="e">
        <f>STDEV(AC12:AE12)</f>
        <v>#DIV/0!</v>
      </c>
      <c r="AD14" s="218"/>
      <c r="AE14" s="218"/>
      <c r="AF14" s="218" t="e">
        <f>STDEV(AF12:AH12)</f>
        <v>#DIV/0!</v>
      </c>
      <c r="AG14" s="218"/>
      <c r="AH14" s="218"/>
      <c r="AI14" s="218" t="e">
        <f>STDEV(AI12:AK12)</f>
        <v>#DIV/0!</v>
      </c>
      <c r="AJ14" s="218"/>
      <c r="AK14" s="218"/>
      <c r="AL14" s="218" t="e">
        <f>STDEV(AL12:AN12)</f>
        <v>#DIV/0!</v>
      </c>
      <c r="AM14" s="218"/>
      <c r="AN14" s="218"/>
      <c r="AO14" s="218" t="e">
        <f>STDEV(AO12:AQ12)</f>
        <v>#DIV/0!</v>
      </c>
      <c r="AP14" s="218"/>
      <c r="AQ14" s="218"/>
      <c r="AR14" s="218" t="e">
        <f>STDEV(AR12:AT12)</f>
        <v>#DIV/0!</v>
      </c>
      <c r="AS14" s="218"/>
      <c r="AT14" s="218"/>
      <c r="AU14" s="218" t="e">
        <f>STDEV(AU12:AW12)</f>
        <v>#DIV/0!</v>
      </c>
      <c r="AV14" s="218"/>
      <c r="AW14" s="218"/>
      <c r="AX14" s="218" t="e">
        <f>STDEV(AX12:AZ12)</f>
        <v>#DIV/0!</v>
      </c>
      <c r="AY14" s="218"/>
      <c r="AZ14" s="218"/>
      <c r="BA14" s="218" t="e">
        <f>STDEV(BA12:BC12)</f>
        <v>#DIV/0!</v>
      </c>
      <c r="BB14" s="218"/>
      <c r="BC14" s="218"/>
      <c r="BD14" s="218" t="e">
        <f>STDEV(BD12:BF12)</f>
        <v>#DIV/0!</v>
      </c>
      <c r="BE14" s="218"/>
      <c r="BF14" s="218"/>
      <c r="BG14" s="218" t="e">
        <f>STDEV(BG12:BI12)</f>
        <v>#DIV/0!</v>
      </c>
      <c r="BH14" s="218"/>
      <c r="BI14" s="218"/>
      <c r="BJ14" s="218" t="e">
        <f>STDEV(BJ12:BL12)</f>
        <v>#DIV/0!</v>
      </c>
      <c r="BK14" s="218"/>
      <c r="BL14" s="218"/>
      <c r="BM14" s="218" t="e">
        <f>STDEV(BM12:BO12)</f>
        <v>#DIV/0!</v>
      </c>
      <c r="BN14" s="218"/>
      <c r="BO14" s="218"/>
      <c r="BP14" s="218" t="e">
        <f>STDEV(BP12:BR12)</f>
        <v>#DIV/0!</v>
      </c>
      <c r="BQ14" s="218"/>
      <c r="BR14" s="218"/>
      <c r="BS14" s="218" t="e">
        <f>STDEV(BS12:BU12)</f>
        <v>#DIV/0!</v>
      </c>
      <c r="BT14" s="218"/>
      <c r="BU14" s="218"/>
      <c r="BV14" s="218" t="e">
        <f>STDEV(BV12:BX12)</f>
        <v>#DIV/0!</v>
      </c>
      <c r="BW14" s="218"/>
      <c r="BX14" s="218"/>
      <c r="BY14" s="218" t="e">
        <f>STDEV(BY12:CA12)</f>
        <v>#DIV/0!</v>
      </c>
      <c r="BZ14" s="218"/>
      <c r="CA14" s="218"/>
      <c r="CB14" s="218" t="e">
        <f>STDEV(CB12:CD12)</f>
        <v>#DIV/0!</v>
      </c>
      <c r="CC14" s="218"/>
      <c r="CD14" s="218"/>
      <c r="CE14" s="218" t="e">
        <f>STDEV(CE12:CG12)</f>
        <v>#DIV/0!</v>
      </c>
      <c r="CF14" s="218"/>
      <c r="CG14" s="218"/>
      <c r="CH14" s="218" t="e">
        <f>STDEV(CH12:CJ12)</f>
        <v>#DIV/0!</v>
      </c>
      <c r="CI14" s="218"/>
      <c r="CJ14" s="218"/>
      <c r="CK14" s="218" t="e">
        <f>STDEV(CK12:CM12)</f>
        <v>#DIV/0!</v>
      </c>
      <c r="CL14" s="218"/>
      <c r="CM14" s="218"/>
      <c r="CN14" s="218" t="e">
        <f>STDEV(CN12:CP12)</f>
        <v>#DIV/0!</v>
      </c>
      <c r="CO14" s="218"/>
      <c r="CP14" s="218"/>
      <c r="CQ14" s="218" t="e">
        <f>STDEV(CQ12:CS12)</f>
        <v>#DIV/0!</v>
      </c>
      <c r="CR14" s="218"/>
      <c r="CS14" s="218"/>
    </row>
    <row r="15" spans="1:97" ht="12.75">
      <c r="A15" s="157" t="s">
        <v>139</v>
      </c>
      <c r="B15" s="176">
        <f>IF(ISERR(B14/B13),"",(B14/B13))</f>
      </c>
      <c r="C15" s="176">
        <f aca="true" t="shared" si="2" ref="C15:BN15">IF(ISERR(C14/C13),"",(C14/C13))</f>
      </c>
      <c r="D15" s="176">
        <f t="shared" si="2"/>
      </c>
      <c r="E15" s="176">
        <f t="shared" si="2"/>
      </c>
      <c r="F15" s="176">
        <f t="shared" si="2"/>
      </c>
      <c r="G15" s="176">
        <f t="shared" si="2"/>
      </c>
      <c r="H15" s="176">
        <f t="shared" si="2"/>
      </c>
      <c r="I15" s="176">
        <f t="shared" si="2"/>
      </c>
      <c r="J15" s="176">
        <f t="shared" si="2"/>
      </c>
      <c r="K15" s="176">
        <f t="shared" si="2"/>
      </c>
      <c r="L15" s="176">
        <f t="shared" si="2"/>
      </c>
      <c r="M15" s="176">
        <f t="shared" si="2"/>
      </c>
      <c r="N15" s="176">
        <f t="shared" si="2"/>
      </c>
      <c r="O15" s="176">
        <f t="shared" si="2"/>
      </c>
      <c r="P15" s="176">
        <f t="shared" si="2"/>
      </c>
      <c r="Q15" s="176">
        <f t="shared" si="2"/>
      </c>
      <c r="R15" s="176">
        <f t="shared" si="2"/>
      </c>
      <c r="S15" s="176">
        <f t="shared" si="2"/>
      </c>
      <c r="T15" s="176">
        <f t="shared" si="2"/>
      </c>
      <c r="U15" s="176">
        <f t="shared" si="2"/>
      </c>
      <c r="V15" s="176">
        <f t="shared" si="2"/>
      </c>
      <c r="W15" s="176">
        <f t="shared" si="2"/>
      </c>
      <c r="X15" s="176">
        <f t="shared" si="2"/>
      </c>
      <c r="Y15" s="176">
        <f t="shared" si="2"/>
      </c>
      <c r="Z15" s="176">
        <f t="shared" si="2"/>
      </c>
      <c r="AA15" s="176">
        <f t="shared" si="2"/>
      </c>
      <c r="AB15" s="176">
        <f t="shared" si="2"/>
      </c>
      <c r="AC15" s="176">
        <f t="shared" si="2"/>
      </c>
      <c r="AD15" s="176">
        <f t="shared" si="2"/>
      </c>
      <c r="AE15" s="176">
        <f t="shared" si="2"/>
      </c>
      <c r="AF15" s="176">
        <f t="shared" si="2"/>
      </c>
      <c r="AG15" s="176">
        <f t="shared" si="2"/>
      </c>
      <c r="AH15" s="176">
        <f t="shared" si="2"/>
      </c>
      <c r="AI15" s="176">
        <f t="shared" si="2"/>
      </c>
      <c r="AJ15" s="176">
        <f t="shared" si="2"/>
      </c>
      <c r="AK15" s="176">
        <f t="shared" si="2"/>
      </c>
      <c r="AL15" s="176">
        <f t="shared" si="2"/>
      </c>
      <c r="AM15" s="176">
        <f t="shared" si="2"/>
      </c>
      <c r="AN15" s="176">
        <f t="shared" si="2"/>
      </c>
      <c r="AO15" s="176">
        <f t="shared" si="2"/>
      </c>
      <c r="AP15" s="176">
        <f t="shared" si="2"/>
      </c>
      <c r="AQ15" s="176">
        <f t="shared" si="2"/>
      </c>
      <c r="AR15" s="176">
        <f t="shared" si="2"/>
      </c>
      <c r="AS15" s="176">
        <f t="shared" si="2"/>
      </c>
      <c r="AT15" s="176">
        <f t="shared" si="2"/>
      </c>
      <c r="AU15" s="176">
        <f t="shared" si="2"/>
      </c>
      <c r="AV15" s="176">
        <f t="shared" si="2"/>
      </c>
      <c r="AW15" s="176">
        <f t="shared" si="2"/>
      </c>
      <c r="AX15" s="176">
        <f t="shared" si="2"/>
      </c>
      <c r="AY15" s="176">
        <f t="shared" si="2"/>
      </c>
      <c r="AZ15" s="176">
        <f t="shared" si="2"/>
      </c>
      <c r="BA15" s="176">
        <f t="shared" si="2"/>
      </c>
      <c r="BB15" s="176">
        <f t="shared" si="2"/>
      </c>
      <c r="BC15" s="176">
        <f t="shared" si="2"/>
      </c>
      <c r="BD15" s="176">
        <f t="shared" si="2"/>
      </c>
      <c r="BE15" s="176">
        <f t="shared" si="2"/>
      </c>
      <c r="BF15" s="176">
        <f t="shared" si="2"/>
      </c>
      <c r="BG15" s="176">
        <f t="shared" si="2"/>
      </c>
      <c r="BH15" s="176">
        <f t="shared" si="2"/>
      </c>
      <c r="BI15" s="176">
        <f t="shared" si="2"/>
      </c>
      <c r="BJ15" s="176">
        <f t="shared" si="2"/>
      </c>
      <c r="BK15" s="176">
        <f t="shared" si="2"/>
      </c>
      <c r="BL15" s="176">
        <f t="shared" si="2"/>
      </c>
      <c r="BM15" s="176">
        <f t="shared" si="2"/>
      </c>
      <c r="BN15" s="176">
        <f t="shared" si="2"/>
      </c>
      <c r="BO15" s="176">
        <f aca="true" t="shared" si="3" ref="BO15:CS15">IF(ISERR(BO14/BO13),"",(BO14/BO13))</f>
      </c>
      <c r="BP15" s="176">
        <f t="shared" si="3"/>
      </c>
      <c r="BQ15" s="176">
        <f t="shared" si="3"/>
      </c>
      <c r="BR15" s="176">
        <f t="shared" si="3"/>
      </c>
      <c r="BS15" s="176">
        <f t="shared" si="3"/>
      </c>
      <c r="BT15" s="176">
        <f t="shared" si="3"/>
      </c>
      <c r="BU15" s="176">
        <f t="shared" si="3"/>
      </c>
      <c r="BV15" s="176">
        <f t="shared" si="3"/>
      </c>
      <c r="BW15" s="176">
        <f t="shared" si="3"/>
      </c>
      <c r="BX15" s="176">
        <f t="shared" si="3"/>
      </c>
      <c r="BY15" s="176">
        <f t="shared" si="3"/>
      </c>
      <c r="BZ15" s="176">
        <f t="shared" si="3"/>
      </c>
      <c r="CA15" s="176">
        <f t="shared" si="3"/>
      </c>
      <c r="CB15" s="176">
        <f t="shared" si="3"/>
      </c>
      <c r="CC15" s="176">
        <f t="shared" si="3"/>
      </c>
      <c r="CD15" s="176">
        <f t="shared" si="3"/>
      </c>
      <c r="CE15" s="176">
        <f t="shared" si="3"/>
      </c>
      <c r="CF15" s="176">
        <f t="shared" si="3"/>
      </c>
      <c r="CG15" s="176">
        <f t="shared" si="3"/>
      </c>
      <c r="CH15" s="176">
        <f t="shared" si="3"/>
      </c>
      <c r="CI15" s="176">
        <f t="shared" si="3"/>
      </c>
      <c r="CJ15" s="176">
        <f t="shared" si="3"/>
      </c>
      <c r="CK15" s="176">
        <f t="shared" si="3"/>
      </c>
      <c r="CL15" s="176">
        <f t="shared" si="3"/>
      </c>
      <c r="CM15" s="176">
        <f t="shared" si="3"/>
      </c>
      <c r="CN15" s="176">
        <f t="shared" si="3"/>
      </c>
      <c r="CO15" s="176">
        <f t="shared" si="3"/>
      </c>
      <c r="CP15" s="176">
        <f t="shared" si="3"/>
      </c>
      <c r="CQ15" s="176">
        <f t="shared" si="3"/>
      </c>
      <c r="CR15" s="176">
        <f t="shared" si="3"/>
      </c>
      <c r="CS15" s="176">
        <f t="shared" si="3"/>
      </c>
    </row>
    <row r="18" spans="1:13" ht="15.75">
      <c r="A18" s="179" t="s">
        <v>49</v>
      </c>
      <c r="G18" s="179" t="s">
        <v>30</v>
      </c>
      <c r="M18" s="179" t="s">
        <v>0</v>
      </c>
    </row>
    <row r="19" ht="13.5" thickBot="1"/>
    <row r="20" spans="1:17" ht="15.75" thickBot="1">
      <c r="A20" s="221"/>
      <c r="B20" s="36">
        <v>1</v>
      </c>
      <c r="C20" s="37">
        <v>4</v>
      </c>
      <c r="D20" s="37">
        <v>7</v>
      </c>
      <c r="E20" s="38">
        <v>10</v>
      </c>
      <c r="G20" s="35"/>
      <c r="H20" s="36">
        <v>1</v>
      </c>
      <c r="I20" s="37">
        <v>4</v>
      </c>
      <c r="J20" s="37">
        <v>7</v>
      </c>
      <c r="K20" s="38">
        <v>10</v>
      </c>
      <c r="M20" s="35"/>
      <c r="N20" s="36">
        <v>1</v>
      </c>
      <c r="O20" s="37">
        <v>4</v>
      </c>
      <c r="P20" s="37">
        <v>7</v>
      </c>
      <c r="Q20" s="38">
        <v>10</v>
      </c>
    </row>
    <row r="21" spans="1:17" ht="15">
      <c r="A21" s="98" t="s">
        <v>22</v>
      </c>
      <c r="B21" s="222">
        <f>B13</f>
      </c>
      <c r="C21" s="223">
        <f>E13</f>
      </c>
      <c r="D21" s="223">
        <f>H13</f>
      </c>
      <c r="E21" s="224">
        <f>K13</f>
      </c>
      <c r="G21" s="42" t="s">
        <v>22</v>
      </c>
      <c r="H21" s="225">
        <f>Calculations!B145</f>
      </c>
      <c r="I21" s="226">
        <f>Calculations!E145</f>
      </c>
      <c r="J21" s="226">
        <f>Calculations!H145</f>
      </c>
      <c r="K21" s="227">
        <f>Calculations!K145</f>
      </c>
      <c r="M21" s="42" t="s">
        <v>22</v>
      </c>
      <c r="N21" s="228">
        <f>B6</f>
      </c>
      <c r="O21" s="229">
        <f>E6</f>
      </c>
      <c r="P21" s="229">
        <f>H6</f>
      </c>
      <c r="Q21" s="230">
        <f>K6</f>
      </c>
    </row>
    <row r="22" spans="1:23" ht="15">
      <c r="A22" s="98" t="s">
        <v>23</v>
      </c>
      <c r="B22" s="231">
        <f>N13</f>
      </c>
      <c r="C22" s="232">
        <f>Q13</f>
      </c>
      <c r="D22" s="232">
        <f>T13</f>
      </c>
      <c r="E22" s="233">
        <f>W13</f>
      </c>
      <c r="G22" s="42" t="s">
        <v>23</v>
      </c>
      <c r="H22" s="234">
        <f>Calculations!N145</f>
      </c>
      <c r="I22" s="235">
        <f>Calculations!Q145</f>
      </c>
      <c r="J22" s="235">
        <f>Calculations!T145</f>
      </c>
      <c r="K22" s="236">
        <f>Calculations!W145</f>
      </c>
      <c r="M22" s="42" t="s">
        <v>23</v>
      </c>
      <c r="N22" s="237">
        <f>N6</f>
      </c>
      <c r="O22" s="238">
        <f>Q6</f>
      </c>
      <c r="P22" s="238">
        <f>T6</f>
      </c>
      <c r="Q22" s="239">
        <f>W6</f>
      </c>
      <c r="W22" s="240"/>
    </row>
    <row r="23" spans="1:17" ht="15">
      <c r="A23" s="98" t="s">
        <v>24</v>
      </c>
      <c r="B23" s="231">
        <f>Z13</f>
      </c>
      <c r="C23" s="232">
        <f>AC13</f>
      </c>
      <c r="D23" s="232">
        <f>AF13</f>
      </c>
      <c r="E23" s="233">
        <f>AI13</f>
      </c>
      <c r="G23" s="42" t="s">
        <v>24</v>
      </c>
      <c r="H23" s="234">
        <f>Calculations!Z145</f>
      </c>
      <c r="I23" s="235">
        <f>Calculations!AC145</f>
      </c>
      <c r="J23" s="235">
        <f>Calculations!AF145</f>
      </c>
      <c r="K23" s="236">
        <f>Calculations!AI145</f>
      </c>
      <c r="M23" s="42" t="s">
        <v>24</v>
      </c>
      <c r="N23" s="237">
        <f>Z6</f>
      </c>
      <c r="O23" s="238">
        <f>AC6</f>
      </c>
      <c r="P23" s="238">
        <f>AF6</f>
      </c>
      <c r="Q23" s="239">
        <f>AI6</f>
      </c>
    </row>
    <row r="24" spans="1:17" ht="15">
      <c r="A24" s="98" t="s">
        <v>25</v>
      </c>
      <c r="B24" s="231">
        <f>AL13</f>
      </c>
      <c r="C24" s="232">
        <f>AO13</f>
      </c>
      <c r="D24" s="232">
        <f>AR13</f>
      </c>
      <c r="E24" s="233">
        <f>AU13</f>
      </c>
      <c r="G24" s="42" t="s">
        <v>25</v>
      </c>
      <c r="H24" s="234">
        <f>Calculations!AL145</f>
      </c>
      <c r="I24" s="235">
        <f>Calculations!AO145</f>
      </c>
      <c r="J24" s="235">
        <f>Calculations!AR145</f>
      </c>
      <c r="K24" s="236">
        <f>Calculations!AU145</f>
      </c>
      <c r="M24" s="42" t="s">
        <v>25</v>
      </c>
      <c r="N24" s="237">
        <f>AL6</f>
      </c>
      <c r="O24" s="238">
        <f>AO6</f>
      </c>
      <c r="P24" s="238">
        <f>AR6</f>
      </c>
      <c r="Q24" s="239">
        <f>AU6</f>
      </c>
    </row>
    <row r="25" spans="1:17" ht="15">
      <c r="A25" s="98" t="s">
        <v>26</v>
      </c>
      <c r="B25" s="231">
        <f>AX13</f>
      </c>
      <c r="C25" s="232">
        <f>BA13</f>
      </c>
      <c r="D25" s="232">
        <f>BD13</f>
      </c>
      <c r="E25" s="233">
        <f>BG13</f>
      </c>
      <c r="G25" s="42" t="s">
        <v>26</v>
      </c>
      <c r="H25" s="234">
        <f>Calculations!AX145</f>
      </c>
      <c r="I25" s="235">
        <f>Calculations!BA145</f>
      </c>
      <c r="J25" s="235">
        <f>Calculations!BD145</f>
      </c>
      <c r="K25" s="236">
        <f>Calculations!BG145</f>
      </c>
      <c r="M25" s="42" t="s">
        <v>26</v>
      </c>
      <c r="N25" s="237">
        <f>AX6</f>
      </c>
      <c r="O25" s="238">
        <f>BA6</f>
      </c>
      <c r="P25" s="238">
        <f>BD6</f>
      </c>
      <c r="Q25" s="239">
        <f>BG6</f>
      </c>
    </row>
    <row r="26" spans="1:17" ht="15">
      <c r="A26" s="98" t="s">
        <v>27</v>
      </c>
      <c r="B26" s="231">
        <f>BJ13</f>
      </c>
      <c r="C26" s="232">
        <f>BM13</f>
      </c>
      <c r="D26" s="232">
        <f>BP13</f>
      </c>
      <c r="E26" s="233">
        <f>BS13</f>
      </c>
      <c r="G26" s="42" t="s">
        <v>27</v>
      </c>
      <c r="H26" s="234">
        <f>Calculations!BJ145</f>
      </c>
      <c r="I26" s="235">
        <f>Calculations!BM145</f>
      </c>
      <c r="J26" s="235">
        <f>Calculations!BP145</f>
      </c>
      <c r="K26" s="236">
        <f>Calculations!BS145</f>
      </c>
      <c r="M26" s="42" t="s">
        <v>27</v>
      </c>
      <c r="N26" s="237">
        <f>BJ6</f>
      </c>
      <c r="O26" s="238">
        <f>BM6</f>
      </c>
      <c r="P26" s="238">
        <f>BP6</f>
      </c>
      <c r="Q26" s="239">
        <f>BS6</f>
      </c>
    </row>
    <row r="27" spans="1:17" ht="15">
      <c r="A27" s="98" t="s">
        <v>28</v>
      </c>
      <c r="B27" s="231">
        <f>BV13</f>
      </c>
      <c r="C27" s="232">
        <f>BY13</f>
      </c>
      <c r="D27" s="232">
        <f>CB13</f>
      </c>
      <c r="E27" s="233">
        <f>CE13</f>
      </c>
      <c r="G27" s="42" t="s">
        <v>28</v>
      </c>
      <c r="H27" s="234">
        <f>Calculations!BV145</f>
      </c>
      <c r="I27" s="235">
        <f>Calculations!BY145</f>
      </c>
      <c r="J27" s="235">
        <f>Calculations!CB145</f>
      </c>
      <c r="K27" s="236">
        <f>Calculations!CE145</f>
      </c>
      <c r="M27" s="42" t="s">
        <v>28</v>
      </c>
      <c r="N27" s="237">
        <f>BV6</f>
      </c>
      <c r="O27" s="238">
        <f>BY6</f>
      </c>
      <c r="P27" s="238">
        <f>CB6</f>
      </c>
      <c r="Q27" s="239">
        <f>CE6</f>
      </c>
    </row>
    <row r="28" spans="1:17" ht="15.75" thickBot="1">
      <c r="A28" s="98" t="s">
        <v>29</v>
      </c>
      <c r="B28" s="241">
        <f>CH13</f>
      </c>
      <c r="C28" s="242">
        <f>CK13</f>
      </c>
      <c r="D28" s="242">
        <f>CN13</f>
      </c>
      <c r="E28" s="243">
        <f>CQ13</f>
      </c>
      <c r="G28" s="42" t="s">
        <v>29</v>
      </c>
      <c r="H28" s="244">
        <f>Calculations!CH145</f>
      </c>
      <c r="I28" s="245">
        <f>Calculations!CK145</f>
      </c>
      <c r="J28" s="245">
        <f>Calculations!CN145</f>
      </c>
      <c r="K28" s="246">
        <f>Calculations!CQ145</f>
      </c>
      <c r="M28" s="42" t="s">
        <v>29</v>
      </c>
      <c r="N28" s="247">
        <f>CH6</f>
      </c>
      <c r="O28" s="248">
        <f>CK6</f>
      </c>
      <c r="P28" s="248">
        <f>CN6</f>
      </c>
      <c r="Q28" s="249">
        <f>CQ6</f>
      </c>
    </row>
    <row r="30" spans="1:7" ht="15.75">
      <c r="A30" s="179" t="s">
        <v>147</v>
      </c>
      <c r="G30" s="179" t="s">
        <v>148</v>
      </c>
    </row>
    <row r="31" ht="13.5" thickBot="1"/>
    <row r="32" spans="1:11" ht="15.75" thickBot="1">
      <c r="A32" s="221"/>
      <c r="B32" s="36">
        <v>1</v>
      </c>
      <c r="C32" s="37">
        <v>4</v>
      </c>
      <c r="D32" s="37">
        <v>7</v>
      </c>
      <c r="E32" s="38">
        <v>10</v>
      </c>
      <c r="G32" s="35"/>
      <c r="H32" s="36">
        <v>1</v>
      </c>
      <c r="I32" s="37">
        <v>4</v>
      </c>
      <c r="J32" s="37">
        <v>7</v>
      </c>
      <c r="K32" s="38">
        <v>10</v>
      </c>
    </row>
    <row r="33" spans="1:11" ht="15">
      <c r="A33" s="98" t="s">
        <v>22</v>
      </c>
      <c r="B33" s="250">
        <f>B15</f>
      </c>
      <c r="C33" s="251">
        <f>E15</f>
      </c>
      <c r="D33" s="251">
        <f>H15</f>
      </c>
      <c r="E33" s="252">
        <f>K15</f>
      </c>
      <c r="G33" s="42" t="s">
        <v>22</v>
      </c>
      <c r="H33" s="250">
        <f>Calculations!B149</f>
      </c>
      <c r="I33" s="251">
        <f>Calculations!E149</f>
      </c>
      <c r="J33" s="251">
        <f>Calculations!H149</f>
      </c>
      <c r="K33" s="252">
        <f>Calculations!K149</f>
      </c>
    </row>
    <row r="34" spans="1:11" ht="15">
      <c r="A34" s="98" t="s">
        <v>23</v>
      </c>
      <c r="B34" s="253">
        <f>N15</f>
      </c>
      <c r="C34" s="254">
        <f>Q15</f>
      </c>
      <c r="D34" s="254">
        <f>T15</f>
      </c>
      <c r="E34" s="255">
        <f>W15</f>
      </c>
      <c r="G34" s="42" t="s">
        <v>23</v>
      </c>
      <c r="H34" s="253">
        <f>Calculations!N149</f>
      </c>
      <c r="I34" s="254">
        <f>Calculations!Q149</f>
      </c>
      <c r="J34" s="254">
        <f>Calculations!T149</f>
      </c>
      <c r="K34" s="255">
        <f>Calculations!W149</f>
      </c>
    </row>
    <row r="35" spans="1:11" ht="15">
      <c r="A35" s="98" t="s">
        <v>24</v>
      </c>
      <c r="B35" s="253">
        <f>Z15</f>
      </c>
      <c r="C35" s="254">
        <f>AC15</f>
      </c>
      <c r="D35" s="254">
        <f>AF15</f>
      </c>
      <c r="E35" s="255">
        <f>AI15</f>
      </c>
      <c r="G35" s="42" t="s">
        <v>24</v>
      </c>
      <c r="H35" s="253">
        <f>Calculations!Z149</f>
      </c>
      <c r="I35" s="254">
        <f>Calculations!AC149</f>
      </c>
      <c r="J35" s="254">
        <f>Calculations!AF149</f>
      </c>
      <c r="K35" s="255">
        <f>Calculations!AI149</f>
      </c>
    </row>
    <row r="36" spans="1:11" ht="15">
      <c r="A36" s="98" t="s">
        <v>25</v>
      </c>
      <c r="B36" s="253">
        <f>AL15</f>
      </c>
      <c r="C36" s="254">
        <f>AO15</f>
      </c>
      <c r="D36" s="254">
        <f>AR15</f>
      </c>
      <c r="E36" s="255">
        <f>AU15</f>
      </c>
      <c r="G36" s="42" t="s">
        <v>25</v>
      </c>
      <c r="H36" s="253">
        <f>Calculations!AL149</f>
      </c>
      <c r="I36" s="254">
        <f>Calculations!AO149</f>
      </c>
      <c r="J36" s="254">
        <f>Calculations!AR149</f>
      </c>
      <c r="K36" s="255">
        <f>Calculations!AU149</f>
      </c>
    </row>
    <row r="37" spans="1:11" ht="15">
      <c r="A37" s="98" t="s">
        <v>26</v>
      </c>
      <c r="B37" s="253">
        <f>AX15</f>
      </c>
      <c r="C37" s="254">
        <f>BA15</f>
      </c>
      <c r="D37" s="254">
        <f>BD15</f>
      </c>
      <c r="E37" s="255">
        <f>BG15</f>
      </c>
      <c r="G37" s="42" t="s">
        <v>26</v>
      </c>
      <c r="H37" s="253">
        <f>Calculations!AX149</f>
      </c>
      <c r="I37" s="254">
        <f>Calculations!BA149</f>
      </c>
      <c r="J37" s="254">
        <f>Calculations!BD149</f>
      </c>
      <c r="K37" s="255">
        <f>Calculations!BG149</f>
      </c>
    </row>
    <row r="38" spans="1:11" ht="15">
      <c r="A38" s="98" t="s">
        <v>27</v>
      </c>
      <c r="B38" s="253">
        <f>BJ15</f>
      </c>
      <c r="C38" s="254">
        <f>BM15</f>
      </c>
      <c r="D38" s="254">
        <f>BP15</f>
      </c>
      <c r="E38" s="255">
        <f>BS15</f>
      </c>
      <c r="G38" s="42" t="s">
        <v>27</v>
      </c>
      <c r="H38" s="253">
        <f>Calculations!BJ149</f>
      </c>
      <c r="I38" s="254">
        <f>Calculations!BM149</f>
      </c>
      <c r="J38" s="254">
        <f>Calculations!BP149</f>
      </c>
      <c r="K38" s="255">
        <f>Calculations!BS149</f>
      </c>
    </row>
    <row r="39" spans="1:11" ht="15">
      <c r="A39" s="98" t="s">
        <v>28</v>
      </c>
      <c r="B39" s="253">
        <f>BV15</f>
      </c>
      <c r="C39" s="254">
        <f>BY15</f>
      </c>
      <c r="D39" s="254">
        <f>CB15</f>
      </c>
      <c r="E39" s="255">
        <f>CE15</f>
      </c>
      <c r="G39" s="42" t="s">
        <v>28</v>
      </c>
      <c r="H39" s="253">
        <f>Calculations!BV149</f>
      </c>
      <c r="I39" s="254">
        <f>Calculations!BY149</f>
      </c>
      <c r="J39" s="254">
        <f>Calculations!CB149</f>
      </c>
      <c r="K39" s="255">
        <f>Calculations!CE149</f>
      </c>
    </row>
    <row r="40" spans="1:11" ht="15.75" thickBot="1">
      <c r="A40" s="98" t="s">
        <v>29</v>
      </c>
      <c r="B40" s="256">
        <f>CH15</f>
      </c>
      <c r="C40" s="257">
        <f>CK15</f>
      </c>
      <c r="D40" s="257">
        <f>CN15</f>
      </c>
      <c r="E40" s="258">
        <f>CQ15</f>
      </c>
      <c r="G40" s="42" t="s">
        <v>29</v>
      </c>
      <c r="H40" s="256">
        <f>Calculations!CH149</f>
      </c>
      <c r="I40" s="257">
        <f>Calculations!CK149</f>
      </c>
      <c r="J40" s="257">
        <f>Calculations!CN149</f>
      </c>
      <c r="K40" s="258">
        <f>Calculations!CQ149</f>
      </c>
    </row>
    <row r="44" s="170" customFormat="1" ht="12.75">
      <c r="A44" s="175"/>
    </row>
    <row r="46" ht="18">
      <c r="A46" s="160" t="s">
        <v>146</v>
      </c>
    </row>
    <row r="47" spans="70:73" ht="12.75">
      <c r="BR47" s="170"/>
      <c r="BS47" s="170"/>
      <c r="BT47" s="170"/>
      <c r="BU47" s="170"/>
    </row>
    <row r="48" spans="1:97" s="219" customFormat="1" ht="12.75">
      <c r="A48" s="220" t="s">
        <v>34</v>
      </c>
      <c r="B48" s="218">
        <f>'DART-PCR'!$E$45*STDEV(Calculations!B2:B11)</f>
        <v>0</v>
      </c>
      <c r="C48" s="218">
        <f>'DART-PCR'!$E$45*STDEV(Calculations!C2:C11)</f>
        <v>0</v>
      </c>
      <c r="D48" s="218">
        <f>'DART-PCR'!$E$45*STDEV(Calculations!D2:D11)</f>
        <v>0</v>
      </c>
      <c r="E48" s="218">
        <f>'DART-PCR'!$E$45*STDEV(Calculations!E2:E11)</f>
        <v>0</v>
      </c>
      <c r="F48" s="218">
        <f>'DART-PCR'!$E$45*STDEV(Calculations!F2:F11)</f>
        <v>0</v>
      </c>
      <c r="G48" s="218">
        <f>'DART-PCR'!$E$45*STDEV(Calculations!G2:G11)</f>
        <v>0</v>
      </c>
      <c r="H48" s="218">
        <f>'DART-PCR'!$E$45*STDEV(Calculations!H2:H11)</f>
        <v>0</v>
      </c>
      <c r="I48" s="218">
        <f>'DART-PCR'!$E$45*STDEV(Calculations!I2:I11)</f>
        <v>0</v>
      </c>
      <c r="J48" s="218">
        <f>'DART-PCR'!$E$45*STDEV(Calculations!J2:J11)</f>
        <v>0</v>
      </c>
      <c r="K48" s="218">
        <f>'DART-PCR'!$E$45*STDEV(Calculations!K2:K11)</f>
        <v>0</v>
      </c>
      <c r="L48" s="218">
        <f>'DART-PCR'!$E$45*STDEV(Calculations!L2:L11)</f>
        <v>0</v>
      </c>
      <c r="M48" s="218">
        <f>'DART-PCR'!$E$45*STDEV(Calculations!M2:M11)</f>
        <v>0</v>
      </c>
      <c r="N48" s="218">
        <f>'DART-PCR'!$E$45*STDEV(Calculations!N2:N11)</f>
        <v>0</v>
      </c>
      <c r="O48" s="218">
        <f>'DART-PCR'!$E$45*STDEV(Calculations!O2:O11)</f>
        <v>0</v>
      </c>
      <c r="P48" s="218">
        <f>'DART-PCR'!$E$45*STDEV(Calculations!P2:P11)</f>
        <v>0</v>
      </c>
      <c r="Q48" s="218">
        <f>'DART-PCR'!$E$45*STDEV(Calculations!Q2:Q11)</f>
        <v>0</v>
      </c>
      <c r="R48" s="218">
        <f>'DART-PCR'!$E$45*STDEV(Calculations!R2:R11)</f>
        <v>0</v>
      </c>
      <c r="S48" s="218">
        <f>'DART-PCR'!$E$45*STDEV(Calculations!S2:S11)</f>
        <v>0</v>
      </c>
      <c r="T48" s="218">
        <f>'DART-PCR'!$E$45*STDEV(Calculations!T2:T11)</f>
        <v>0</v>
      </c>
      <c r="U48" s="218">
        <f>'DART-PCR'!$E$45*STDEV(Calculations!U2:U11)</f>
        <v>0</v>
      </c>
      <c r="V48" s="218">
        <f>'DART-PCR'!$E$45*STDEV(Calculations!V2:V11)</f>
        <v>0</v>
      </c>
      <c r="W48" s="218">
        <f>'DART-PCR'!$E$45*STDEV(Calculations!W2:W11)</f>
        <v>0</v>
      </c>
      <c r="X48" s="218">
        <f>'DART-PCR'!$E$45*STDEV(Calculations!X2:X11)</f>
        <v>0</v>
      </c>
      <c r="Y48" s="218">
        <f>'DART-PCR'!$E$45*STDEV(Calculations!Y2:Y11)</f>
        <v>0</v>
      </c>
      <c r="Z48" s="218">
        <f>'DART-PCR'!$E$45*STDEV(Calculations!Z2:Z11)</f>
        <v>0</v>
      </c>
      <c r="AA48" s="218">
        <f>'DART-PCR'!$E$45*STDEV(Calculations!AA2:AA11)</f>
        <v>0</v>
      </c>
      <c r="AB48" s="218">
        <f>'DART-PCR'!$E$45*STDEV(Calculations!AB2:AB11)</f>
        <v>0</v>
      </c>
      <c r="AC48" s="218">
        <f>'DART-PCR'!$E$45*STDEV(Calculations!AC2:AC11)</f>
        <v>0</v>
      </c>
      <c r="AD48" s="218">
        <f>'DART-PCR'!$E$45*STDEV(Calculations!AD2:AD11)</f>
        <v>0</v>
      </c>
      <c r="AE48" s="218">
        <f>'DART-PCR'!$E$45*STDEV(Calculations!AE2:AE11)</f>
        <v>0</v>
      </c>
      <c r="AF48" s="218">
        <f>'DART-PCR'!$E$45*STDEV(Calculations!AF2:AF11)</f>
        <v>0</v>
      </c>
      <c r="AG48" s="218">
        <f>'DART-PCR'!$E$45*STDEV(Calculations!AG2:AG11)</f>
        <v>0</v>
      </c>
      <c r="AH48" s="218">
        <f>'DART-PCR'!$E$45*STDEV(Calculations!AH2:AH11)</f>
        <v>0</v>
      </c>
      <c r="AI48" s="218">
        <f>'DART-PCR'!$E$45*STDEV(Calculations!AI2:AI11)</f>
        <v>0</v>
      </c>
      <c r="AJ48" s="218">
        <f>'DART-PCR'!$E$45*STDEV(Calculations!AJ2:AJ11)</f>
        <v>0</v>
      </c>
      <c r="AK48" s="218">
        <f>'DART-PCR'!$E$45*STDEV(Calculations!AK2:AK11)</f>
        <v>0</v>
      </c>
      <c r="AL48" s="218">
        <f>'DART-PCR'!$E$45*STDEV(Calculations!AL2:AL11)</f>
        <v>0</v>
      </c>
      <c r="AM48" s="218">
        <f>'DART-PCR'!$E$45*STDEV(Calculations!AM2:AM11)</f>
        <v>0</v>
      </c>
      <c r="AN48" s="218">
        <f>'DART-PCR'!$E$45*STDEV(Calculations!AN2:AN11)</f>
        <v>0</v>
      </c>
      <c r="AO48" s="218">
        <f>'DART-PCR'!$E$45*STDEV(Calculations!AO2:AO11)</f>
        <v>0</v>
      </c>
      <c r="AP48" s="218">
        <f>'DART-PCR'!$E$45*STDEV(Calculations!AP2:AP11)</f>
        <v>0</v>
      </c>
      <c r="AQ48" s="218">
        <f>'DART-PCR'!$E$45*STDEV(Calculations!AQ2:AQ11)</f>
        <v>0</v>
      </c>
      <c r="AR48" s="218">
        <f>'DART-PCR'!$E$45*STDEV(Calculations!AR2:AR11)</f>
        <v>0</v>
      </c>
      <c r="AS48" s="218">
        <f>'DART-PCR'!$E$45*STDEV(Calculations!AS2:AS11)</f>
        <v>0</v>
      </c>
      <c r="AT48" s="218">
        <f>'DART-PCR'!$E$45*STDEV(Calculations!AT2:AT11)</f>
        <v>0</v>
      </c>
      <c r="AU48" s="218">
        <f>'DART-PCR'!$E$45*STDEV(Calculations!AU2:AU11)</f>
        <v>0</v>
      </c>
      <c r="AV48" s="218">
        <f>'DART-PCR'!$E$45*STDEV(Calculations!AV2:AV11)</f>
        <v>0</v>
      </c>
      <c r="AW48" s="218">
        <f>'DART-PCR'!$E$45*STDEV(Calculations!AW2:AW11)</f>
        <v>0</v>
      </c>
      <c r="AX48" s="218">
        <f>'DART-PCR'!$E$45*STDEV(Calculations!AX2:AX11)</f>
        <v>0</v>
      </c>
      <c r="AY48" s="218">
        <f>'DART-PCR'!$E$45*STDEV(Calculations!AY2:AY11)</f>
        <v>0</v>
      </c>
      <c r="AZ48" s="218">
        <f>'DART-PCR'!$E$45*STDEV(Calculations!AZ2:AZ11)</f>
        <v>0</v>
      </c>
      <c r="BA48" s="218">
        <f>'DART-PCR'!$E$45*STDEV(Calculations!BA2:BA11)</f>
        <v>0</v>
      </c>
      <c r="BB48" s="218">
        <f>'DART-PCR'!$E$45*STDEV(Calculations!BB2:BB11)</f>
        <v>0</v>
      </c>
      <c r="BC48" s="218">
        <f>'DART-PCR'!$E$45*STDEV(Calculations!BC2:BC11)</f>
        <v>0</v>
      </c>
      <c r="BD48" s="218">
        <f>'DART-PCR'!$E$45*STDEV(Calculations!BD2:BD11)</f>
        <v>0</v>
      </c>
      <c r="BE48" s="218">
        <f>'DART-PCR'!$E$45*STDEV(Calculations!BE2:BE11)</f>
        <v>0</v>
      </c>
      <c r="BF48" s="218">
        <f>'DART-PCR'!$E$45*STDEV(Calculations!BF2:BF11)</f>
        <v>0</v>
      </c>
      <c r="BG48" s="218">
        <f>'DART-PCR'!$E$45*STDEV(Calculations!BG2:BG11)</f>
        <v>0</v>
      </c>
      <c r="BH48" s="218">
        <f>'DART-PCR'!$E$45*STDEV(Calculations!BH2:BH11)</f>
        <v>0</v>
      </c>
      <c r="BI48" s="218">
        <f>'DART-PCR'!$E$45*STDEV(Calculations!BI2:BI11)</f>
        <v>0</v>
      </c>
      <c r="BJ48" s="218">
        <f>'DART-PCR'!$E$45*STDEV(Calculations!BJ2:BJ11)</f>
        <v>0</v>
      </c>
      <c r="BK48" s="218">
        <f>'DART-PCR'!$E$45*STDEV(Calculations!BK2:BK11)</f>
        <v>0</v>
      </c>
      <c r="BL48" s="218">
        <f>'DART-PCR'!$E$45*STDEV(Calculations!BL2:BL11)</f>
        <v>0</v>
      </c>
      <c r="BM48" s="218">
        <f>'DART-PCR'!$E$45*STDEV(Calculations!BM2:BM11)</f>
        <v>0</v>
      </c>
      <c r="BN48" s="218">
        <f>'DART-PCR'!$E$45*STDEV(Calculations!BN2:BN11)</f>
        <v>0</v>
      </c>
      <c r="BO48" s="218">
        <f>'DART-PCR'!$E$45*STDEV(Calculations!BO2:BO11)</f>
        <v>0</v>
      </c>
      <c r="BP48" s="218">
        <f>'DART-PCR'!$E$45*STDEV(Calculations!BP2:BP11)</f>
        <v>0</v>
      </c>
      <c r="BQ48" s="218">
        <f>'DART-PCR'!$E$45*STDEV(Calculations!BQ2:BQ11)</f>
        <v>0</v>
      </c>
      <c r="BR48" s="218">
        <f>'DART-PCR'!$E$45*STDEV(Calculations!BR2:BR11)</f>
        <v>0</v>
      </c>
      <c r="BS48" s="218">
        <f>'DART-PCR'!$E$45*STDEV(Calculations!BS2:BS11)</f>
        <v>0</v>
      </c>
      <c r="BT48" s="218">
        <f>'DART-PCR'!$E$45*STDEV(Calculations!BT2:BT11)</f>
        <v>0</v>
      </c>
      <c r="BU48" s="218">
        <f>'DART-PCR'!$E$45*STDEV(Calculations!BU2:BU11)</f>
        <v>0</v>
      </c>
      <c r="BV48" s="218">
        <f>'DART-PCR'!$E$45*STDEV(Calculations!BV2:BV11)</f>
        <v>0</v>
      </c>
      <c r="BW48" s="218">
        <f>'DART-PCR'!$E$45*STDEV(Calculations!BW2:BW11)</f>
        <v>0</v>
      </c>
      <c r="BX48" s="218">
        <f>'DART-PCR'!$E$45*STDEV(Calculations!BX2:BX11)</f>
        <v>0</v>
      </c>
      <c r="BY48" s="218">
        <f>'DART-PCR'!$E$45*STDEV(Calculations!BY2:BY11)</f>
        <v>0</v>
      </c>
      <c r="BZ48" s="218">
        <f>'DART-PCR'!$E$45*STDEV(Calculations!BZ2:BZ11)</f>
        <v>0</v>
      </c>
      <c r="CA48" s="218">
        <f>'DART-PCR'!$E$45*STDEV(Calculations!CA2:CA11)</f>
        <v>0</v>
      </c>
      <c r="CB48" s="218">
        <f>'DART-PCR'!$E$45*STDEV(Calculations!CB2:CB11)</f>
        <v>0</v>
      </c>
      <c r="CC48" s="218">
        <f>'DART-PCR'!$E$45*STDEV(Calculations!CC2:CC11)</f>
        <v>0</v>
      </c>
      <c r="CD48" s="218">
        <f>'DART-PCR'!$E$45*STDEV(Calculations!CD2:CD11)</f>
        <v>0</v>
      </c>
      <c r="CE48" s="218">
        <f>'DART-PCR'!$E$45*STDEV(Calculations!CE2:CE11)</f>
        <v>0</v>
      </c>
      <c r="CF48" s="218">
        <f>'DART-PCR'!$E$45*STDEV(Calculations!CF2:CF11)</f>
        <v>0</v>
      </c>
      <c r="CG48" s="218">
        <f>'DART-PCR'!$E$45*STDEV(Calculations!CG2:CG11)</f>
        <v>0</v>
      </c>
      <c r="CH48" s="218">
        <f>'DART-PCR'!$E$45*STDEV(Calculations!CH2:CH11)</f>
        <v>0</v>
      </c>
      <c r="CI48" s="218">
        <f>'DART-PCR'!$E$45*STDEV(Calculations!CI2:CI11)</f>
        <v>0</v>
      </c>
      <c r="CJ48" s="218">
        <f>'DART-PCR'!$E$45*STDEV(Calculations!CJ2:CJ11)</f>
        <v>0</v>
      </c>
      <c r="CK48" s="218">
        <f>'DART-PCR'!$E$45*STDEV(Calculations!CK2:CK11)</f>
        <v>0</v>
      </c>
      <c r="CL48" s="218">
        <f>'DART-PCR'!$E$45*STDEV(Calculations!CL2:CL11)</f>
        <v>0</v>
      </c>
      <c r="CM48" s="218">
        <f>'DART-PCR'!$E$45*STDEV(Calculations!CM2:CM11)</f>
        <v>0</v>
      </c>
      <c r="CN48" s="218">
        <f>'DART-PCR'!$E$45*STDEV(Calculations!CN2:CN11)</f>
        <v>0</v>
      </c>
      <c r="CO48" s="218">
        <f>'DART-PCR'!$E$45*STDEV(Calculations!CO2:CO11)</f>
        <v>0</v>
      </c>
      <c r="CP48" s="218">
        <f>'DART-PCR'!$E$45*STDEV(Calculations!CP2:CP11)</f>
        <v>0</v>
      </c>
      <c r="CQ48" s="218">
        <f>'DART-PCR'!$E$45*STDEV(Calculations!CQ2:CQ11)</f>
        <v>0</v>
      </c>
      <c r="CR48" s="218">
        <f>'DART-PCR'!$E$45*STDEV(Calculations!CR2:CR11)</f>
        <v>0</v>
      </c>
      <c r="CS48" s="218">
        <f>'DART-PCR'!$E$45*STDEV(Calculations!CS2:CS11)</f>
        <v>0</v>
      </c>
    </row>
    <row r="49" spans="1:95" s="218" customFormat="1" ht="12.75">
      <c r="A49" s="259"/>
      <c r="B49" s="218">
        <f>IF(ISERR(AVERAGE(B48:D48)),"",AVERAGE(B48:D48))</f>
        <v>0</v>
      </c>
      <c r="E49" s="218">
        <f>IF(ISERR(AVERAGE(E48:G48)),"",AVERAGE(E48:G48))</f>
        <v>0</v>
      </c>
      <c r="H49" s="218">
        <f>IF(ISERR(AVERAGE(H48:J48)),"",AVERAGE(H48:J48))</f>
        <v>0</v>
      </c>
      <c r="K49" s="218">
        <f>IF(ISERR(AVERAGE(K48:M48)),"",AVERAGE(K48:M48))</f>
        <v>0</v>
      </c>
      <c r="N49" s="218">
        <f>IF(ISERR(AVERAGE(N48:P48)),"",AVERAGE(N48:P48))</f>
        <v>0</v>
      </c>
      <c r="Q49" s="218">
        <f>IF(ISERR(AVERAGE(Q48:S48)),"",AVERAGE(Q48:S48))</f>
        <v>0</v>
      </c>
      <c r="T49" s="218">
        <f>IF(ISERR(AVERAGE(T48:V48)),"",AVERAGE(T48:V48))</f>
        <v>0</v>
      </c>
      <c r="W49" s="218">
        <f>IF(ISERR(AVERAGE(W48:Y48)),"",AVERAGE(W48:Y48))</f>
        <v>0</v>
      </c>
      <c r="Z49" s="218">
        <f>IF(ISERR(AVERAGE(Z48:AB48)),"",AVERAGE(Z48:AB48))</f>
        <v>0</v>
      </c>
      <c r="AC49" s="218">
        <f>IF(ISERR(AVERAGE(AC48:AE48)),"",AVERAGE(AC48:AE48))</f>
        <v>0</v>
      </c>
      <c r="AF49" s="218">
        <f>IF(ISERR(AVERAGE(AF48:AH48)),"",AVERAGE(AF48:AH48))</f>
        <v>0</v>
      </c>
      <c r="AI49" s="218">
        <f>IF(ISERR(AVERAGE(AI48:AK48)),"",AVERAGE(AI48:AK48))</f>
        <v>0</v>
      </c>
      <c r="AL49" s="218">
        <f>IF(ISERR(AVERAGE(AL48:AN48)),"",AVERAGE(AL48:AN48))</f>
        <v>0</v>
      </c>
      <c r="AO49" s="218">
        <f>IF(ISERR(AVERAGE(AO48:AQ48)),"",AVERAGE(AO48:AQ48))</f>
        <v>0</v>
      </c>
      <c r="AR49" s="218">
        <f>IF(ISERR(AVERAGE(AR48:AT48)),"",AVERAGE(AR48:AT48))</f>
        <v>0</v>
      </c>
      <c r="AU49" s="218">
        <f>IF(ISERR(AVERAGE(AU48:AW48)),"",AVERAGE(AU48:AW48))</f>
        <v>0</v>
      </c>
      <c r="AX49" s="218">
        <f>IF(ISERR(AVERAGE(AX48:AZ48)),"",AVERAGE(AX48:AZ48))</f>
        <v>0</v>
      </c>
      <c r="BA49" s="218">
        <f>IF(ISERR(AVERAGE(BA48:BC48)),"",AVERAGE(BA48:BC48))</f>
        <v>0</v>
      </c>
      <c r="BD49" s="218">
        <f>IF(ISERR(AVERAGE(BD48:BF48)),"",AVERAGE(BD48:BF48))</f>
        <v>0</v>
      </c>
      <c r="BG49" s="218">
        <f>IF(ISERR(AVERAGE(BG48:BI48)),"",AVERAGE(BG48:BI48))</f>
        <v>0</v>
      </c>
      <c r="BJ49" s="218">
        <f>IF(ISERR(AVERAGE(BJ48:BL48)),"",AVERAGE(BJ48:BL48))</f>
        <v>0</v>
      </c>
      <c r="BM49" s="218">
        <f>IF(ISERR(AVERAGE(BM48:BO48)),"",AVERAGE(BM48:BO48))</f>
        <v>0</v>
      </c>
      <c r="BP49" s="218">
        <f>IF(ISERR(AVERAGE(BP48:BR48)),"",AVERAGE(BP48:BR48))</f>
        <v>0</v>
      </c>
      <c r="BS49" s="218">
        <f>IF(ISERR(AVERAGE(BS48:BU48)),"",AVERAGE(BS48:BU48))</f>
        <v>0</v>
      </c>
      <c r="BV49" s="218">
        <f>IF(ISERR(AVERAGE(BV48:BX48)),"",AVERAGE(BV48:BX48))</f>
        <v>0</v>
      </c>
      <c r="BY49" s="218">
        <f>IF(ISERR(AVERAGE(BY48:CA48)),"",AVERAGE(BY48:CA48))</f>
        <v>0</v>
      </c>
      <c r="CB49" s="218">
        <f>IF(ISERR(AVERAGE(CB48:CD48)),"",AVERAGE(CB48:CD48))</f>
        <v>0</v>
      </c>
      <c r="CE49" s="218">
        <f>IF(ISERR(AVERAGE(CE48:CG48)),"",AVERAGE(CE48:CG48))</f>
        <v>0</v>
      </c>
      <c r="CH49" s="218">
        <f>IF(ISERR(AVERAGE(CH48:CJ48)),"",AVERAGE(CH48:CJ48))</f>
        <v>0</v>
      </c>
      <c r="CK49" s="218">
        <f>IF(ISERR(AVERAGE(CK48:CM48)),"",AVERAGE(CK48:CM48))</f>
        <v>0</v>
      </c>
      <c r="CN49" s="218">
        <f>IF(ISERR(AVERAGE(CN48:CP48)),"",AVERAGE(CN48:CP48))</f>
        <v>0</v>
      </c>
      <c r="CQ49" s="218">
        <f>IF(ISERR(AVERAGE(CQ48:CS48)),"",AVERAGE(CQ48:CS48))</f>
        <v>0</v>
      </c>
    </row>
    <row r="50" spans="12:48" ht="12.75">
      <c r="L50" s="156"/>
      <c r="N50" s="156"/>
      <c r="O50" s="156"/>
      <c r="Q50" s="156"/>
      <c r="R50" s="156"/>
      <c r="X50" s="156"/>
      <c r="Z50" s="156"/>
      <c r="AA50" s="156"/>
      <c r="AJ50" s="156"/>
      <c r="AL50" s="156"/>
      <c r="AV50" s="156"/>
    </row>
    <row r="51" spans="1:97" s="261" customFormat="1" ht="12.75">
      <c r="A51" s="260" t="s">
        <v>65</v>
      </c>
      <c r="B51" s="164">
        <f>MAX(Calculations!B2:B41)</f>
        <v>0</v>
      </c>
      <c r="C51" s="164">
        <f>MAX(Calculations!C2:C41)</f>
        <v>0</v>
      </c>
      <c r="D51" s="164">
        <f>MAX(Calculations!D2:D41)</f>
        <v>0</v>
      </c>
      <c r="E51" s="164">
        <f>MAX(Calculations!E2:E41)</f>
        <v>0</v>
      </c>
      <c r="F51" s="164">
        <f>MAX(Calculations!F2:F41)</f>
        <v>0</v>
      </c>
      <c r="G51" s="164">
        <f>MAX(Calculations!G2:G41)</f>
        <v>0</v>
      </c>
      <c r="H51" s="164">
        <f>MAX(Calculations!H2:H41)</f>
        <v>0</v>
      </c>
      <c r="I51" s="164">
        <f>MAX(Calculations!I2:I41)</f>
        <v>0</v>
      </c>
      <c r="J51" s="164">
        <f>MAX(Calculations!J2:J41)</f>
        <v>0</v>
      </c>
      <c r="K51" s="164">
        <f>MAX(Calculations!K2:K41)</f>
        <v>0</v>
      </c>
      <c r="L51" s="164">
        <f>MAX(Calculations!L2:L41)</f>
        <v>0</v>
      </c>
      <c r="M51" s="164">
        <f>MAX(Calculations!M2:M41)</f>
        <v>0</v>
      </c>
      <c r="N51" s="164">
        <f>MAX(Calculations!N2:N41)</f>
        <v>0</v>
      </c>
      <c r="O51" s="164">
        <f>MAX(Calculations!O2:O41)</f>
        <v>0</v>
      </c>
      <c r="P51" s="164">
        <f>MAX(Calculations!P2:P41)</f>
        <v>0</v>
      </c>
      <c r="Q51" s="164">
        <f>MAX(Calculations!Q2:Q41)</f>
        <v>0</v>
      </c>
      <c r="R51" s="164">
        <f>MAX(Calculations!R2:R41)</f>
        <v>0</v>
      </c>
      <c r="S51" s="164">
        <f>MAX(Calculations!S2:S41)</f>
        <v>0</v>
      </c>
      <c r="T51" s="164">
        <f>MAX(Calculations!T2:T41)</f>
        <v>0</v>
      </c>
      <c r="U51" s="164">
        <f>MAX(Calculations!U2:U41)</f>
        <v>0</v>
      </c>
      <c r="V51" s="164">
        <f>MAX(Calculations!V2:V41)</f>
        <v>0</v>
      </c>
      <c r="W51" s="164">
        <f>MAX(Calculations!W2:W41)</f>
        <v>0</v>
      </c>
      <c r="X51" s="164">
        <f>MAX(Calculations!X2:X41)</f>
        <v>0</v>
      </c>
      <c r="Y51" s="164">
        <f>MAX(Calculations!Y2:Y41)</f>
        <v>0</v>
      </c>
      <c r="Z51" s="164">
        <f>MAX(Calculations!Z2:Z41)</f>
        <v>0</v>
      </c>
      <c r="AA51" s="164">
        <f>MAX(Calculations!AA2:AA41)</f>
        <v>0</v>
      </c>
      <c r="AB51" s="164">
        <f>MAX(Calculations!AB2:AB41)</f>
        <v>0</v>
      </c>
      <c r="AC51" s="164">
        <f>MAX(Calculations!AC2:AC41)</f>
        <v>0</v>
      </c>
      <c r="AD51" s="164">
        <f>MAX(Calculations!AD2:AD41)</f>
        <v>0</v>
      </c>
      <c r="AE51" s="164">
        <f>MAX(Calculations!AE2:AE41)</f>
        <v>0</v>
      </c>
      <c r="AF51" s="164">
        <f>MAX(Calculations!AF2:AF41)</f>
        <v>0</v>
      </c>
      <c r="AG51" s="164">
        <f>MAX(Calculations!AG2:AG41)</f>
        <v>0</v>
      </c>
      <c r="AH51" s="164">
        <f>MAX(Calculations!AH2:AH41)</f>
        <v>0</v>
      </c>
      <c r="AI51" s="164">
        <f>MAX(Calculations!AI2:AI41)</f>
        <v>0</v>
      </c>
      <c r="AJ51" s="164">
        <f>MAX(Calculations!AJ2:AJ41)</f>
        <v>0</v>
      </c>
      <c r="AK51" s="164">
        <f>MAX(Calculations!AK2:AK41)</f>
        <v>0</v>
      </c>
      <c r="AL51" s="164">
        <f>MAX(Calculations!AL2:AL41)</f>
        <v>0</v>
      </c>
      <c r="AM51" s="164">
        <f>MAX(Calculations!AM2:AM41)</f>
        <v>0</v>
      </c>
      <c r="AN51" s="164">
        <f>MAX(Calculations!AN2:AN41)</f>
        <v>0</v>
      </c>
      <c r="AO51" s="164">
        <f>MAX(Calculations!AO2:AO41)</f>
        <v>0</v>
      </c>
      <c r="AP51" s="164">
        <f>MAX(Calculations!AP2:AP41)</f>
        <v>0</v>
      </c>
      <c r="AQ51" s="164">
        <f>MAX(Calculations!AQ2:AQ41)</f>
        <v>0</v>
      </c>
      <c r="AR51" s="164">
        <f>MAX(Calculations!AR2:AR41)</f>
        <v>0</v>
      </c>
      <c r="AS51" s="164">
        <f>MAX(Calculations!AS2:AS41)</f>
        <v>0</v>
      </c>
      <c r="AT51" s="164">
        <f>MAX(Calculations!AT2:AT41)</f>
        <v>0</v>
      </c>
      <c r="AU51" s="164">
        <f>MAX(Calculations!AU2:AU41)</f>
        <v>0</v>
      </c>
      <c r="AV51" s="164">
        <f>MAX(Calculations!AV2:AV41)</f>
        <v>0</v>
      </c>
      <c r="AW51" s="164">
        <f>MAX(Calculations!AW2:AW41)</f>
        <v>0</v>
      </c>
      <c r="AX51" s="164">
        <f>MAX(Calculations!AX2:AX41)</f>
        <v>0</v>
      </c>
      <c r="AY51" s="164">
        <f>MAX(Calculations!AY2:AY41)</f>
        <v>0</v>
      </c>
      <c r="AZ51" s="164">
        <f>MAX(Calculations!AZ2:AZ41)</f>
        <v>0</v>
      </c>
      <c r="BA51" s="164">
        <f>MAX(Calculations!BA2:BA41)</f>
        <v>0</v>
      </c>
      <c r="BB51" s="164">
        <f>MAX(Calculations!BB2:BB41)</f>
        <v>0</v>
      </c>
      <c r="BC51" s="164">
        <f>MAX(Calculations!BC2:BC41)</f>
        <v>0</v>
      </c>
      <c r="BD51" s="164">
        <f>MAX(Calculations!BD2:BD41)</f>
        <v>0</v>
      </c>
      <c r="BE51" s="164">
        <f>MAX(Calculations!BE2:BE41)</f>
        <v>0</v>
      </c>
      <c r="BF51" s="164">
        <f>MAX(Calculations!BF2:BF41)</f>
        <v>0</v>
      </c>
      <c r="BG51" s="164">
        <f>MAX(Calculations!BG2:BG41)</f>
        <v>0</v>
      </c>
      <c r="BH51" s="164">
        <f>MAX(Calculations!BH2:BH41)</f>
        <v>0</v>
      </c>
      <c r="BI51" s="164">
        <f>MAX(Calculations!BI2:BI41)</f>
        <v>0</v>
      </c>
      <c r="BJ51" s="164">
        <f>MAX(Calculations!BJ2:BJ41)</f>
        <v>0</v>
      </c>
      <c r="BK51" s="164">
        <f>MAX(Calculations!BK2:BK41)</f>
        <v>0</v>
      </c>
      <c r="BL51" s="164">
        <f>MAX(Calculations!BL2:BL41)</f>
        <v>0</v>
      </c>
      <c r="BM51" s="164">
        <f>MAX(Calculations!BM2:BM41)</f>
        <v>0</v>
      </c>
      <c r="BN51" s="164">
        <f>MAX(Calculations!BN2:BN41)</f>
        <v>0</v>
      </c>
      <c r="BO51" s="164">
        <f>MAX(Calculations!BO2:BO41)</f>
        <v>0</v>
      </c>
      <c r="BP51" s="164">
        <f>MAX(Calculations!BP2:BP41)</f>
        <v>0</v>
      </c>
      <c r="BQ51" s="164">
        <f>MAX(Calculations!BQ2:BQ41)</f>
        <v>0</v>
      </c>
      <c r="BR51" s="164">
        <f>MAX(Calculations!BR2:BR41)</f>
        <v>0</v>
      </c>
      <c r="BS51" s="164">
        <f>MAX(Calculations!BS2:BS41)</f>
        <v>0</v>
      </c>
      <c r="BT51" s="164">
        <f>MAX(Calculations!BT2:BT41)</f>
        <v>0</v>
      </c>
      <c r="BU51" s="164">
        <f>MAX(Calculations!BU2:BU41)</f>
        <v>0</v>
      </c>
      <c r="BV51" s="164">
        <f>MAX(Calculations!BV2:BV41)</f>
        <v>0</v>
      </c>
      <c r="BW51" s="164">
        <f>MAX(Calculations!BW2:BW41)</f>
        <v>0</v>
      </c>
      <c r="BX51" s="164">
        <f>MAX(Calculations!BX2:BX41)</f>
        <v>0</v>
      </c>
      <c r="BY51" s="164">
        <f>MAX(Calculations!BY2:BY41)</f>
        <v>0</v>
      </c>
      <c r="BZ51" s="164">
        <f>MAX(Calculations!BZ2:BZ41)</f>
        <v>0</v>
      </c>
      <c r="CA51" s="164">
        <f>MAX(Calculations!CA2:CA41)</f>
        <v>0</v>
      </c>
      <c r="CB51" s="164">
        <f>MAX(Calculations!CB2:CB41)</f>
        <v>0</v>
      </c>
      <c r="CC51" s="164">
        <f>MAX(Calculations!CC2:CC41)</f>
        <v>0</v>
      </c>
      <c r="CD51" s="164">
        <f>MAX(Calculations!CD2:CD41)</f>
        <v>0</v>
      </c>
      <c r="CE51" s="164">
        <f>MAX(Calculations!CE2:CE41)</f>
        <v>0</v>
      </c>
      <c r="CF51" s="164">
        <f>MAX(Calculations!CF2:CF41)</f>
        <v>0</v>
      </c>
      <c r="CG51" s="164">
        <f>MAX(Calculations!CG2:CG41)</f>
        <v>0</v>
      </c>
      <c r="CH51" s="164">
        <f>MAX(Calculations!CH2:CH41)</f>
        <v>0</v>
      </c>
      <c r="CI51" s="164">
        <f>MAX(Calculations!CI2:CI41)</f>
        <v>0</v>
      </c>
      <c r="CJ51" s="164">
        <f>MAX(Calculations!CJ2:CJ41)</f>
        <v>0</v>
      </c>
      <c r="CK51" s="164">
        <f>MAX(Calculations!CK2:CK41)</f>
        <v>0</v>
      </c>
      <c r="CL51" s="164">
        <f>MAX(Calculations!CL2:CL41)</f>
        <v>0</v>
      </c>
      <c r="CM51" s="164">
        <f>MAX(Calculations!CM2:CM41)</f>
        <v>0</v>
      </c>
      <c r="CN51" s="164">
        <f>MAX(Calculations!CN2:CN41)</f>
        <v>0</v>
      </c>
      <c r="CO51" s="164">
        <f>MAX(Calculations!CO2:CO41)</f>
        <v>0</v>
      </c>
      <c r="CP51" s="164">
        <f>MAX(Calculations!CP2:CP41)</f>
        <v>0</v>
      </c>
      <c r="CQ51" s="164">
        <f>MAX(Calculations!CQ2:CQ41)</f>
        <v>0</v>
      </c>
      <c r="CR51" s="164">
        <f>MAX(Calculations!CR2:CR41)</f>
        <v>0</v>
      </c>
      <c r="CS51" s="164">
        <f>MAX(Calculations!CS2:CS41)</f>
        <v>0</v>
      </c>
    </row>
    <row r="52" spans="1:95" s="164" customFormat="1" ht="12.75">
      <c r="A52" s="163"/>
      <c r="B52" s="164">
        <f>IF(ISERR(AVERAGE(B51:D51)),"",AVERAGE(B51:D51))</f>
        <v>0</v>
      </c>
      <c r="E52" s="164">
        <f>IF(ISERR(AVERAGE(E51:G51)),"",AVERAGE(E51:G51))</f>
        <v>0</v>
      </c>
      <c r="H52" s="164">
        <f>IF(ISERR(AVERAGE(H51:J51)),"",AVERAGE(H51:J51))</f>
        <v>0</v>
      </c>
      <c r="K52" s="164">
        <f>IF(ISERR(AVERAGE(K51:M51)),"",AVERAGE(K51:M51))</f>
        <v>0</v>
      </c>
      <c r="N52" s="164">
        <f>IF(ISERR(AVERAGE(N51:P51)),"",AVERAGE(N51:P51))</f>
        <v>0</v>
      </c>
      <c r="Q52" s="164">
        <f>IF(ISERR(AVERAGE(Q51:S51)),"",AVERAGE(Q51:S51))</f>
        <v>0</v>
      </c>
      <c r="T52" s="164">
        <f>IF(ISERR(AVERAGE(T51:V51)),"",AVERAGE(T51:V51))</f>
        <v>0</v>
      </c>
      <c r="W52" s="164">
        <f>IF(ISERR(AVERAGE(W51:Y51)),"",AVERAGE(W51:Y51))</f>
        <v>0</v>
      </c>
      <c r="Z52" s="164">
        <f>IF(ISERR(AVERAGE(Z51:AB51)),"",AVERAGE(Z51:AB51))</f>
        <v>0</v>
      </c>
      <c r="AC52" s="164">
        <f>IF(ISERR(AVERAGE(AC51:AE51)),"",AVERAGE(AC51:AE51))</f>
        <v>0</v>
      </c>
      <c r="AF52" s="164">
        <f>IF(ISERR(AVERAGE(AF51:AH51)),"",AVERAGE(AF51:AH51))</f>
        <v>0</v>
      </c>
      <c r="AI52" s="164">
        <f>IF(ISERR(AVERAGE(AI51:AK51)),"",AVERAGE(AI51:AK51))</f>
        <v>0</v>
      </c>
      <c r="AL52" s="164">
        <f>IF(ISERR(AVERAGE(AL51:AN51)),"",AVERAGE(AL51:AN51))</f>
        <v>0</v>
      </c>
      <c r="AO52" s="164">
        <f>IF(ISERR(AVERAGE(AO51:AQ51)),"",AVERAGE(AO51:AQ51))</f>
        <v>0</v>
      </c>
      <c r="AR52" s="164">
        <f>IF(ISERR(AVERAGE(AR51:AT51)),"",AVERAGE(AR51:AT51))</f>
        <v>0</v>
      </c>
      <c r="AU52" s="164">
        <f>IF(ISERR(AVERAGE(AU51:AW51)),"",AVERAGE(AU51:AW51))</f>
        <v>0</v>
      </c>
      <c r="AX52" s="164">
        <f>IF(ISERR(AVERAGE(AX51:AZ51)),"",AVERAGE(AX51:AZ51))</f>
        <v>0</v>
      </c>
      <c r="BA52" s="164">
        <f>IF(ISERR(AVERAGE(BA51:BC51)),"",AVERAGE(BA51:BC51))</f>
        <v>0</v>
      </c>
      <c r="BD52" s="164">
        <f>IF(ISERR(AVERAGE(BD51:BF51)),"",AVERAGE(BD51:BF51))</f>
        <v>0</v>
      </c>
      <c r="BG52" s="164">
        <f>IF(ISERR(AVERAGE(BG51:BI51)),"",AVERAGE(BG51:BI51))</f>
        <v>0</v>
      </c>
      <c r="BJ52" s="164">
        <f>IF(ISERR(AVERAGE(BJ51:BL51)),"",AVERAGE(BJ51:BL51))</f>
        <v>0</v>
      </c>
      <c r="BM52" s="164">
        <f>IF(ISERR(AVERAGE(BM51:BO51)),"",AVERAGE(BM51:BO51))</f>
        <v>0</v>
      </c>
      <c r="BP52" s="164">
        <f>IF(ISERR(AVERAGE(BP51:BR51)),"",AVERAGE(BP51:BR51))</f>
        <v>0</v>
      </c>
      <c r="BS52" s="164">
        <f>IF(ISERR(AVERAGE(BS51:BU51)),"",AVERAGE(BS51:BU51))</f>
        <v>0</v>
      </c>
      <c r="BV52" s="164">
        <f>IF(ISERR(AVERAGE(BV51:BX51)),"",AVERAGE(BV51:BX51))</f>
        <v>0</v>
      </c>
      <c r="BY52" s="164">
        <f>IF(ISERR(AVERAGE(BY51:CA51)),"",AVERAGE(BY51:CA51))</f>
        <v>0</v>
      </c>
      <c r="CB52" s="164">
        <f>IF(ISERR(AVERAGE(CB51:CD51)),"",AVERAGE(CB51:CD51))</f>
        <v>0</v>
      </c>
      <c r="CE52" s="164">
        <f>IF(ISERR(AVERAGE(CE51:CG51)),"",AVERAGE(CE51:CG51))</f>
        <v>0</v>
      </c>
      <c r="CH52" s="164">
        <f>IF(ISERR(AVERAGE(CH51:CJ51)),"",AVERAGE(CH51:CJ51))</f>
        <v>0</v>
      </c>
      <c r="CK52" s="164">
        <f>IF(ISERR(AVERAGE(CK51:CM51)),"",AVERAGE(CK51:CM51))</f>
        <v>0</v>
      </c>
      <c r="CN52" s="164">
        <f>IF(ISERR(AVERAGE(CN51:CP51)),"",AVERAGE(CN51:CP51))</f>
        <v>0</v>
      </c>
      <c r="CQ52" s="164">
        <f>IF(ISERR(AVERAGE(CQ51:CS51)),"",AVERAGE(CQ51:CS51))</f>
        <v>0</v>
      </c>
    </row>
    <row r="54" spans="3:97" ht="12.75">
      <c r="C54" s="156"/>
      <c r="L54" s="156"/>
      <c r="M54" s="156"/>
      <c r="O54" s="156"/>
      <c r="V54" s="156"/>
      <c r="X54" s="156"/>
      <c r="Y54" s="156"/>
      <c r="AA54" s="156"/>
      <c r="AH54" s="156"/>
      <c r="AJ54" s="156"/>
      <c r="AK54" s="156"/>
      <c r="AM54" s="156"/>
      <c r="AN54" s="156"/>
      <c r="AT54" s="156"/>
      <c r="AV54" s="156"/>
      <c r="AW54" s="156"/>
      <c r="AY54" s="156"/>
      <c r="BF54" s="156"/>
      <c r="BH54" s="156"/>
      <c r="BI54" s="156"/>
      <c r="BK54" s="156"/>
      <c r="BQ54" s="156"/>
      <c r="BR54" s="156"/>
      <c r="BT54" s="156"/>
      <c r="BU54" s="156"/>
      <c r="BW54" s="156"/>
      <c r="CD54" s="156"/>
      <c r="CF54" s="156"/>
      <c r="CG54" s="156"/>
      <c r="CI54" s="156"/>
      <c r="CO54" s="156"/>
      <c r="CP54" s="156"/>
      <c r="CR54" s="156"/>
      <c r="CS54" s="156"/>
    </row>
    <row r="56" spans="1:13" ht="18.75" thickBot="1">
      <c r="A56" s="179" t="s">
        <v>34</v>
      </c>
      <c r="G56" s="262" t="s">
        <v>144</v>
      </c>
      <c r="M56" s="179" t="s">
        <v>145</v>
      </c>
    </row>
    <row r="57" spans="1:17" ht="15.75" thickBot="1">
      <c r="A57" s="221"/>
      <c r="B57" s="36">
        <v>1</v>
      </c>
      <c r="C57" s="37">
        <v>4</v>
      </c>
      <c r="D57" s="37">
        <v>7</v>
      </c>
      <c r="E57" s="38">
        <v>10</v>
      </c>
      <c r="G57" s="35"/>
      <c r="H57" s="36">
        <v>1</v>
      </c>
      <c r="I57" s="37">
        <v>4</v>
      </c>
      <c r="J57" s="37">
        <v>7</v>
      </c>
      <c r="K57" s="38">
        <v>10</v>
      </c>
      <c r="M57" s="35"/>
      <c r="N57" s="39">
        <v>1</v>
      </c>
      <c r="O57" s="40">
        <v>4</v>
      </c>
      <c r="P57" s="40">
        <v>7</v>
      </c>
      <c r="Q57" s="41">
        <v>10</v>
      </c>
    </row>
    <row r="58" spans="1:20" ht="15">
      <c r="A58" s="98" t="s">
        <v>22</v>
      </c>
      <c r="B58" s="182">
        <f>B49</f>
        <v>0</v>
      </c>
      <c r="C58" s="183">
        <f>E49</f>
        <v>0</v>
      </c>
      <c r="D58" s="183">
        <f>H49</f>
        <v>0</v>
      </c>
      <c r="E58" s="184">
        <f>K49</f>
        <v>0</v>
      </c>
      <c r="G58" s="42" t="s">
        <v>22</v>
      </c>
      <c r="H58" s="263">
        <f>B52</f>
        <v>0</v>
      </c>
      <c r="I58" s="264">
        <f>E52</f>
        <v>0</v>
      </c>
      <c r="J58" s="264">
        <f>H52</f>
        <v>0</v>
      </c>
      <c r="K58" s="265">
        <f>K52</f>
        <v>0</v>
      </c>
      <c r="M58" s="42" t="s">
        <v>22</v>
      </c>
      <c r="N58" s="225">
        <f>IF('DART-PCR'!B15="","",B58*SQRT('Data Summary'!H58/'Data Summary'!B58))</f>
      </c>
      <c r="O58" s="226">
        <f>IF('DART-PCR'!C15="","",C58*SQRT('Data Summary'!I58/'Data Summary'!C58))</f>
      </c>
      <c r="P58" s="226">
        <f>IF('DART-PCR'!D15="","",D58*SQRT('Data Summary'!J58/'Data Summary'!D58))</f>
      </c>
      <c r="Q58" s="227">
        <f>IF('DART-PCR'!E15="","",E58*SQRT('Data Summary'!K58/'Data Summary'!E58))</f>
      </c>
      <c r="S58" s="157" t="s">
        <v>145</v>
      </c>
      <c r="T58" s="266" t="e">
        <f>AVERAGE(N58:Q65)</f>
        <v>#DIV/0!</v>
      </c>
    </row>
    <row r="59" spans="1:20" ht="15">
      <c r="A59" s="98" t="s">
        <v>23</v>
      </c>
      <c r="B59" s="188">
        <f>N49</f>
        <v>0</v>
      </c>
      <c r="C59" s="189">
        <f>Q49</f>
        <v>0</v>
      </c>
      <c r="D59" s="189">
        <f>T49</f>
        <v>0</v>
      </c>
      <c r="E59" s="190">
        <f>W49</f>
        <v>0</v>
      </c>
      <c r="G59" s="42" t="s">
        <v>23</v>
      </c>
      <c r="H59" s="267">
        <f>N52</f>
        <v>0</v>
      </c>
      <c r="I59" s="268">
        <f>Q52</f>
        <v>0</v>
      </c>
      <c r="J59" s="268">
        <f>T52</f>
        <v>0</v>
      </c>
      <c r="K59" s="269">
        <f>W52</f>
        <v>0</v>
      </c>
      <c r="M59" s="42" t="s">
        <v>23</v>
      </c>
      <c r="N59" s="234">
        <f>IF('DART-PCR'!B16="","",B59*SQRT('Data Summary'!H59/'Data Summary'!B59))</f>
      </c>
      <c r="O59" s="235">
        <f>IF('DART-PCR'!C16="","",C59*SQRT('Data Summary'!I59/'Data Summary'!C59))</f>
      </c>
      <c r="P59" s="235">
        <f>IF('DART-PCR'!D16="","",D59*SQRT('Data Summary'!J59/'Data Summary'!D59))</f>
      </c>
      <c r="Q59" s="236">
        <f>IF('DART-PCR'!E16="","",E59*SQRT('Data Summary'!K59/'Data Summary'!E59))</f>
      </c>
      <c r="S59" s="157" t="s">
        <v>62</v>
      </c>
      <c r="T59" s="266" t="e">
        <f>$T$58/SQRT('DART-PCR'!$E$44)</f>
        <v>#DIV/0!</v>
      </c>
    </row>
    <row r="60" spans="1:20" ht="15">
      <c r="A60" s="98" t="s">
        <v>24</v>
      </c>
      <c r="B60" s="188">
        <f>Z49</f>
        <v>0</v>
      </c>
      <c r="C60" s="189">
        <f>AC49</f>
        <v>0</v>
      </c>
      <c r="D60" s="189">
        <f>AF49</f>
        <v>0</v>
      </c>
      <c r="E60" s="190">
        <f>AI49</f>
        <v>0</v>
      </c>
      <c r="G60" s="42" t="s">
        <v>24</v>
      </c>
      <c r="H60" s="267">
        <f>Z52</f>
        <v>0</v>
      </c>
      <c r="I60" s="268">
        <f>AC52</f>
        <v>0</v>
      </c>
      <c r="J60" s="268">
        <f>AF52</f>
        <v>0</v>
      </c>
      <c r="K60" s="269">
        <f>AI52</f>
        <v>0</v>
      </c>
      <c r="M60" s="42" t="s">
        <v>24</v>
      </c>
      <c r="N60" s="234">
        <f>IF('DART-PCR'!B17="","",B60*SQRT('Data Summary'!H60/'Data Summary'!B60))</f>
      </c>
      <c r="O60" s="235">
        <f>IF('DART-PCR'!C17="","",C60*SQRT('Data Summary'!I60/'Data Summary'!C60))</f>
      </c>
      <c r="P60" s="235">
        <f>IF('DART-PCR'!D17="","",D60*SQRT('Data Summary'!J60/'Data Summary'!D60))</f>
      </c>
      <c r="Q60" s="236">
        <f>IF('DART-PCR'!E17="","",E60*SQRT('Data Summary'!K60/'Data Summary'!E60))</f>
      </c>
      <c r="S60" s="157" t="s">
        <v>63</v>
      </c>
      <c r="T60" s="266" t="e">
        <f>$T$58*SQRT('DART-PCR'!$E$44)</f>
        <v>#DIV/0!</v>
      </c>
    </row>
    <row r="61" spans="1:17" ht="15">
      <c r="A61" s="98" t="s">
        <v>25</v>
      </c>
      <c r="B61" s="188">
        <f>AL49</f>
        <v>0</v>
      </c>
      <c r="C61" s="189">
        <f>AO49</f>
        <v>0</v>
      </c>
      <c r="D61" s="189">
        <f>AR49</f>
        <v>0</v>
      </c>
      <c r="E61" s="190">
        <f>AU49</f>
        <v>0</v>
      </c>
      <c r="G61" s="42" t="s">
        <v>25</v>
      </c>
      <c r="H61" s="267">
        <f>AL52</f>
        <v>0</v>
      </c>
      <c r="I61" s="268">
        <f>AO52</f>
        <v>0</v>
      </c>
      <c r="J61" s="268">
        <f>AR52</f>
        <v>0</v>
      </c>
      <c r="K61" s="269">
        <f>AU52</f>
        <v>0</v>
      </c>
      <c r="M61" s="42" t="s">
        <v>25</v>
      </c>
      <c r="N61" s="234">
        <f>IF('DART-PCR'!B18="","",B61*SQRT('Data Summary'!H61/'Data Summary'!B61))</f>
      </c>
      <c r="O61" s="235">
        <f>IF('DART-PCR'!C18="","",C61*SQRT('Data Summary'!I61/'Data Summary'!C61))</f>
      </c>
      <c r="P61" s="235">
        <f>IF('DART-PCR'!D18="","",D61*SQRT('Data Summary'!J61/'Data Summary'!D61))</f>
      </c>
      <c r="Q61" s="236">
        <f>IF('DART-PCR'!E18="","",E61*SQRT('Data Summary'!K61/'Data Summary'!E61))</f>
      </c>
    </row>
    <row r="62" spans="1:17" ht="15">
      <c r="A62" s="98" t="s">
        <v>26</v>
      </c>
      <c r="B62" s="188">
        <f>AX49</f>
        <v>0</v>
      </c>
      <c r="C62" s="189">
        <f>BA49</f>
        <v>0</v>
      </c>
      <c r="D62" s="189">
        <f>BD49</f>
        <v>0</v>
      </c>
      <c r="E62" s="190">
        <f>BG49</f>
        <v>0</v>
      </c>
      <c r="G62" s="42" t="s">
        <v>26</v>
      </c>
      <c r="H62" s="267">
        <f>AX52</f>
        <v>0</v>
      </c>
      <c r="I62" s="268">
        <f>BA52</f>
        <v>0</v>
      </c>
      <c r="J62" s="268">
        <f>BD52</f>
        <v>0</v>
      </c>
      <c r="K62" s="269">
        <f>BG52</f>
        <v>0</v>
      </c>
      <c r="M62" s="42" t="s">
        <v>26</v>
      </c>
      <c r="N62" s="234">
        <f>IF('DART-PCR'!B19="","",B62*SQRT('Data Summary'!H62/'Data Summary'!B62))</f>
      </c>
      <c r="O62" s="235">
        <f>IF('DART-PCR'!C19="","",C62*SQRT('Data Summary'!I62/'Data Summary'!C62))</f>
      </c>
      <c r="P62" s="235">
        <f>IF('DART-PCR'!D19="","",D62*SQRT('Data Summary'!J62/'Data Summary'!D62))</f>
      </c>
      <c r="Q62" s="236">
        <f>IF('DART-PCR'!E19="","",E62*SQRT('Data Summary'!K62/'Data Summary'!E62))</f>
      </c>
    </row>
    <row r="63" spans="1:17" ht="15">
      <c r="A63" s="98" t="s">
        <v>27</v>
      </c>
      <c r="B63" s="188">
        <f>BJ49</f>
        <v>0</v>
      </c>
      <c r="C63" s="189">
        <f>BM49</f>
        <v>0</v>
      </c>
      <c r="D63" s="189">
        <f>BP49</f>
        <v>0</v>
      </c>
      <c r="E63" s="190">
        <f>BS49</f>
        <v>0</v>
      </c>
      <c r="G63" s="42" t="s">
        <v>27</v>
      </c>
      <c r="H63" s="267">
        <f>BJ52</f>
        <v>0</v>
      </c>
      <c r="I63" s="268">
        <f>BM52</f>
        <v>0</v>
      </c>
      <c r="J63" s="268">
        <f>BP52</f>
        <v>0</v>
      </c>
      <c r="K63" s="269">
        <f>BS52</f>
        <v>0</v>
      </c>
      <c r="M63" s="42" t="s">
        <v>27</v>
      </c>
      <c r="N63" s="234">
        <f>IF('DART-PCR'!B20="","",B63*SQRT('Data Summary'!H63/'Data Summary'!B63))</f>
      </c>
      <c r="O63" s="235">
        <f>IF('DART-PCR'!C20="","",C63*SQRT('Data Summary'!I63/'Data Summary'!C63))</f>
      </c>
      <c r="P63" s="235">
        <f>IF('DART-PCR'!D20="","",D63*SQRT('Data Summary'!J63/'Data Summary'!D63))</f>
      </c>
      <c r="Q63" s="236">
        <f>IF('DART-PCR'!E20="","",E63*SQRT('Data Summary'!K63/'Data Summary'!E63))</f>
      </c>
    </row>
    <row r="64" spans="1:17" ht="15">
      <c r="A64" s="98" t="s">
        <v>28</v>
      </c>
      <c r="B64" s="188">
        <f>BV49</f>
        <v>0</v>
      </c>
      <c r="C64" s="189">
        <f>BY49</f>
        <v>0</v>
      </c>
      <c r="D64" s="189">
        <f>CB49</f>
        <v>0</v>
      </c>
      <c r="E64" s="190">
        <f>CE49</f>
        <v>0</v>
      </c>
      <c r="G64" s="42" t="s">
        <v>28</v>
      </c>
      <c r="H64" s="267">
        <f>BV52</f>
        <v>0</v>
      </c>
      <c r="I64" s="268">
        <f>BY52</f>
        <v>0</v>
      </c>
      <c r="J64" s="268">
        <f>CB52</f>
        <v>0</v>
      </c>
      <c r="K64" s="269">
        <f>CE52</f>
        <v>0</v>
      </c>
      <c r="M64" s="42" t="s">
        <v>28</v>
      </c>
      <c r="N64" s="234">
        <f>IF('DART-PCR'!B21="","",B64*SQRT('Data Summary'!H64/'Data Summary'!B64))</f>
      </c>
      <c r="O64" s="235">
        <f>IF('DART-PCR'!C21="","",C64*SQRT('Data Summary'!I64/'Data Summary'!C64))</f>
      </c>
      <c r="P64" s="235">
        <f>IF('DART-PCR'!D21="","",D64*SQRT('Data Summary'!J64/'Data Summary'!D64))</f>
      </c>
      <c r="Q64" s="236">
        <f>IF('DART-PCR'!E21="","",E64*SQRT('Data Summary'!K64/'Data Summary'!E64))</f>
      </c>
    </row>
    <row r="65" spans="1:17" ht="15.75" thickBot="1">
      <c r="A65" s="98" t="s">
        <v>29</v>
      </c>
      <c r="B65" s="194">
        <f>CH49</f>
        <v>0</v>
      </c>
      <c r="C65" s="195">
        <f>CK49</f>
        <v>0</v>
      </c>
      <c r="D65" s="195">
        <f>CN49</f>
        <v>0</v>
      </c>
      <c r="E65" s="196">
        <f>CQ49</f>
        <v>0</v>
      </c>
      <c r="G65" s="42" t="s">
        <v>29</v>
      </c>
      <c r="H65" s="270">
        <f>CH52</f>
        <v>0</v>
      </c>
      <c r="I65" s="271">
        <f>CK52</f>
        <v>0</v>
      </c>
      <c r="J65" s="271">
        <f>CN52</f>
        <v>0</v>
      </c>
      <c r="K65" s="272">
        <f>CQ52</f>
        <v>0</v>
      </c>
      <c r="M65" s="42" t="s">
        <v>29</v>
      </c>
      <c r="N65" s="244">
        <f>IF('DART-PCR'!B22="","",B65*SQRT('Data Summary'!H65/'Data Summary'!B65))</f>
      </c>
      <c r="O65" s="245">
        <f>IF('DART-PCR'!C22="","",C65*SQRT('Data Summary'!I65/'Data Summary'!C65))</f>
      </c>
      <c r="P65" s="245">
        <f>IF('DART-PCR'!D22="","",D65*SQRT('Data Summary'!J65/'Data Summary'!D65))</f>
      </c>
      <c r="Q65" s="246">
        <f>IF('DART-PCR'!E22="","",E65*SQRT('Data Summary'!K65/'Data Summary'!E65))</f>
      </c>
    </row>
    <row r="66" spans="35:36" ht="12.75">
      <c r="AI66" s="170" t="e">
        <f>IF('DART-PCR'!$E$39="",AJ66,'DART-PCR'!$E$39)</f>
        <v>#DIV/0!</v>
      </c>
      <c r="AJ66" s="170" t="e">
        <f>IF('DART-PCR'!$E$42="",$T$58,'DART-PCR'!$E$42)</f>
        <v>#DIV/0!</v>
      </c>
    </row>
    <row r="69" spans="2:97" ht="12.75">
      <c r="B69" s="207" t="s">
        <v>1</v>
      </c>
      <c r="C69" s="207" t="s">
        <v>2</v>
      </c>
      <c r="D69" s="207" t="s">
        <v>3</v>
      </c>
      <c r="E69" s="207" t="s">
        <v>4</v>
      </c>
      <c r="F69" s="207" t="s">
        <v>5</v>
      </c>
      <c r="G69" s="207" t="s">
        <v>6</v>
      </c>
      <c r="H69" s="207" t="s">
        <v>7</v>
      </c>
      <c r="I69" s="207" t="s">
        <v>8</v>
      </c>
      <c r="J69" s="207" t="s">
        <v>9</v>
      </c>
      <c r="K69" s="207" t="s">
        <v>10</v>
      </c>
      <c r="L69" s="207" t="s">
        <v>11</v>
      </c>
      <c r="M69" s="207" t="s">
        <v>12</v>
      </c>
      <c r="N69" s="207" t="s">
        <v>13</v>
      </c>
      <c r="O69" s="207" t="s">
        <v>14</v>
      </c>
      <c r="P69" s="207" t="s">
        <v>15</v>
      </c>
      <c r="Q69" s="207" t="s">
        <v>16</v>
      </c>
      <c r="R69" s="207" t="s">
        <v>17</v>
      </c>
      <c r="S69" s="207" t="s">
        <v>18</v>
      </c>
      <c r="T69" s="207" t="s">
        <v>19</v>
      </c>
      <c r="U69" s="207" t="s">
        <v>20</v>
      </c>
      <c r="V69" s="207" t="s">
        <v>53</v>
      </c>
      <c r="W69" s="207" t="s">
        <v>50</v>
      </c>
      <c r="X69" s="207" t="s">
        <v>54</v>
      </c>
      <c r="Y69" s="207" t="s">
        <v>51</v>
      </c>
      <c r="Z69" s="207" t="s">
        <v>55</v>
      </c>
      <c r="AA69" s="207" t="s">
        <v>56</v>
      </c>
      <c r="AB69" s="207" t="s">
        <v>57</v>
      </c>
      <c r="AC69" s="207" t="s">
        <v>58</v>
      </c>
      <c r="AD69" s="207" t="s">
        <v>21</v>
      </c>
      <c r="AE69" s="207" t="s">
        <v>59</v>
      </c>
      <c r="AF69" s="207" t="s">
        <v>60</v>
      </c>
      <c r="AG69" s="207" t="s">
        <v>61</v>
      </c>
      <c r="AH69" s="240"/>
      <c r="AI69" s="154" t="s">
        <v>33</v>
      </c>
      <c r="AJ69" s="154" t="s">
        <v>66</v>
      </c>
      <c r="AK69" s="163" t="s">
        <v>62</v>
      </c>
      <c r="AL69" s="163" t="s">
        <v>63</v>
      </c>
      <c r="AP69" s="240"/>
      <c r="AQ69" s="240"/>
      <c r="AS69" s="240"/>
      <c r="AT69" s="240"/>
      <c r="AV69" s="240"/>
      <c r="AW69" s="240"/>
      <c r="AY69" s="240"/>
      <c r="AZ69" s="240"/>
      <c r="BF69" s="240"/>
      <c r="BH69" s="240"/>
      <c r="BI69" s="240"/>
      <c r="BK69" s="240"/>
      <c r="BR69" s="240"/>
      <c r="BT69" s="240"/>
      <c r="BU69" s="240"/>
      <c r="CD69" s="240"/>
      <c r="CF69" s="240"/>
      <c r="CG69" s="240"/>
      <c r="CP69" s="240"/>
      <c r="CR69" s="240"/>
      <c r="CS69" s="240"/>
    </row>
    <row r="70" spans="1:38" ht="12.75">
      <c r="A70" s="154">
        <v>1</v>
      </c>
      <c r="B70" s="166">
        <f>IF('DART-PCR'!$B$15="",-4,IF(ISERR(LOG10(Calculations!B2)),-4,LOG10(Calculations!B2)))</f>
        <v>-4</v>
      </c>
      <c r="C70" s="166">
        <f>IF('DART-PCR'!$C$15="",-4,IF(ISERR(LOG10(Calculations!E2)),-4,LOG10(Calculations!E2)))</f>
        <v>-4</v>
      </c>
      <c r="D70" s="166">
        <f>IF('DART-PCR'!$D$15="",-4,IF(ISERR(LOG10(Calculations!H2)),-4,LOG10(Calculations!H2)))</f>
        <v>-4</v>
      </c>
      <c r="E70" s="166">
        <f>IF('DART-PCR'!$E$15="",-4,IF(ISERR(LOG10(Calculations!K2)),-4,LOG10(Calculations!K2)))</f>
        <v>-4</v>
      </c>
      <c r="F70" s="166">
        <f>IF('DART-PCR'!$B$16="",-4,IF(ISERR(LOG10(Calculations!N2)),-4,LOG10(Calculations!N2)))</f>
        <v>-4</v>
      </c>
      <c r="G70" s="166">
        <f>IF('DART-PCR'!$C$16="",-4,IF(ISERR(LOG10(Calculations!Q2)),-4,LOG10(Calculations!Q2)))</f>
        <v>-4</v>
      </c>
      <c r="H70" s="166">
        <f>IF('DART-PCR'!$D$16="",-4,IF(ISERR(LOG10(Calculations!T2)),-4,LOG10(Calculations!T2)))</f>
        <v>-4</v>
      </c>
      <c r="I70" s="166">
        <f>IF('DART-PCR'!$E$16="",-4,IF(ISERR(LOG10(Calculations!W2)),-4,LOG10(Calculations!W2)))</f>
        <v>-4</v>
      </c>
      <c r="J70" s="166">
        <f>IF('DART-PCR'!$B$17="",-4,IF(ISERR(LOG10(Calculations!Z2)),-4,LOG10(Calculations!Z2)))</f>
        <v>-4</v>
      </c>
      <c r="K70" s="166">
        <f>IF('DART-PCR'!$C$17="",-4,IF(ISERR(LOG10(Calculations!AC2)),-4,LOG10(Calculations!AC2)))</f>
        <v>-4</v>
      </c>
      <c r="L70" s="166">
        <f>IF('DART-PCR'!$D$17="",-4,IF(ISERR(LOG10(Calculations!AF2)),-4,LOG10(Calculations!AF2)))</f>
        <v>-4</v>
      </c>
      <c r="M70" s="166">
        <f>IF('DART-PCR'!$E$17="",-4,IF(ISERR(LOG10(Calculations!AI2)),-4,LOG10(Calculations!AI2)))</f>
        <v>-4</v>
      </c>
      <c r="N70" s="166">
        <f>IF('DART-PCR'!$B$18="",-4,IF(ISERR(LOG10(Calculations!AL2)),-4,LOG10(Calculations!AL2)))</f>
        <v>-4</v>
      </c>
      <c r="O70" s="166">
        <f>IF('DART-PCR'!$C$18="",-4,IF(ISERR(LOG10(Calculations!AO2)),-4,LOG10(Calculations!AO2)))</f>
        <v>-4</v>
      </c>
      <c r="P70" s="166">
        <f>IF('DART-PCR'!$D$18="",-4,IF(ISERR(LOG10(Calculations!AR2)),-4,LOG10(Calculations!AR2)))</f>
        <v>-4</v>
      </c>
      <c r="Q70" s="166">
        <f>IF('DART-PCR'!$E$18="",-4,IF(ISERR(LOG10(Calculations!AU2)),-4,LOG10(Calculations!AU2)))</f>
        <v>-4</v>
      </c>
      <c r="R70" s="166">
        <f>IF('DART-PCR'!$B$19="",-4,IF(ISERR(LOG10(Calculations!AX2)),-4,LOG10(Calculations!AX2)))</f>
        <v>-4</v>
      </c>
      <c r="S70" s="166">
        <f>IF('DART-PCR'!$C$19="",-4,IF(ISERR(LOG10(Calculations!BA2)),-4,LOG10(Calculations!BA2)))</f>
        <v>-4</v>
      </c>
      <c r="T70" s="166">
        <f>IF('DART-PCR'!$D$19="",-4,IF(ISERR(LOG10(Calculations!BD2)),-4,LOG10(Calculations!BD2)))</f>
        <v>-4</v>
      </c>
      <c r="U70" s="166">
        <f>IF('DART-PCR'!$E$19="",-4,IF(ISERR(LOG10(Calculations!BG2)),-4,LOG10(Calculations!BG2)))</f>
        <v>-4</v>
      </c>
      <c r="V70" s="166">
        <f>IF('DART-PCR'!$B$20="",-4,IF(ISERR(LOG10(Calculations!BJ2)),-4,LOG10(Calculations!BJ2)))</f>
        <v>-4</v>
      </c>
      <c r="W70" s="166">
        <f>IF('DART-PCR'!$C$20="",-4,IF(ISERR(LOG10(Calculations!BM2)),-4,LOG10(Calculations!BM2)))</f>
        <v>-4</v>
      </c>
      <c r="X70" s="166">
        <f>IF('DART-PCR'!$D$20="",-4,IF(ISERR(LOG10(Calculations!BP2)),-4,LOG10(Calculations!BP2)))</f>
        <v>-4</v>
      </c>
      <c r="Y70" s="166">
        <f>IF('DART-PCR'!$E$20="",-4,IF(ISERR(LOG10(Calculations!BS2)),-4,LOG10(Calculations!BS2)))</f>
        <v>-4</v>
      </c>
      <c r="Z70" s="166">
        <f>IF('DART-PCR'!$B$21="",-4,IF(ISERR(LOG10(Calculations!BV2)),-4,LOG10(Calculations!BV2)))</f>
        <v>-4</v>
      </c>
      <c r="AA70" s="166">
        <f>IF('DART-PCR'!$C$21="",-4,IF(ISERR(LOG10(Calculations!BY2)),-4,LOG10(Calculations!BY2)))</f>
        <v>-4</v>
      </c>
      <c r="AB70" s="166">
        <f>IF('DART-PCR'!$D$21="",-4,IF(ISERR(LOG10(Calculations!CB2)),-4,LOG10(Calculations!CB2)))</f>
        <v>-4</v>
      </c>
      <c r="AC70" s="166">
        <f>IF('DART-PCR'!$E$21="",-4,IF(ISERR(LOG10(Calculations!CE2)),-4,LOG10(Calculations!CE2)))</f>
        <v>-4</v>
      </c>
      <c r="AD70" s="166">
        <f>IF('DART-PCR'!$B$22="",-4,IF(ISERR(LOG10(Calculations!CH2)),-4,LOG10(Calculations!CH2)))</f>
        <v>-4</v>
      </c>
      <c r="AE70" s="166">
        <f>IF('DART-PCR'!$C$22="",-4,IF(ISERR(LOG10(Calculations!CK2)),-4,LOG10(Calculations!CK2)))</f>
        <v>-4</v>
      </c>
      <c r="AF70" s="166">
        <f>IF('DART-PCR'!$D$22="",-4,IF(ISERR(LOG10(Calculations!CN2)),-4,LOG10(Calculations!CN2)))</f>
        <v>-4</v>
      </c>
      <c r="AG70" s="166">
        <f>IF('DART-PCR'!$E$22="",-4,IF(ISERR(LOG10(Calculations!CQ2)),-4,LOG10(Calculations!CQ2)))</f>
        <v>-4</v>
      </c>
      <c r="AI70" s="170" t="e">
        <f>LOG10($AI$66)</f>
        <v>#DIV/0!</v>
      </c>
      <c r="AJ70" s="170" t="e">
        <f>LOG10($AJ$66)</f>
        <v>#DIV/0!</v>
      </c>
      <c r="AK70" s="61" t="e">
        <f>LOG10($AJ$66/SQRT('DART-PCR'!$E$44))</f>
        <v>#DIV/0!</v>
      </c>
      <c r="AL70" s="61" t="e">
        <f>LOG10($AJ$66*SQRT('DART-PCR'!$E$44))</f>
        <v>#DIV/0!</v>
      </c>
    </row>
    <row r="71" spans="1:38" ht="12.75">
      <c r="A71" s="154">
        <v>2</v>
      </c>
      <c r="B71" s="166">
        <f>IF('DART-PCR'!$B$15="",-4,IF(ISERR(LOG10(Calculations!B3)),-4,LOG10(Calculations!B3)))</f>
        <v>-4</v>
      </c>
      <c r="C71" s="166">
        <f>IF('DART-PCR'!$C$15="",-4,IF(ISERR(LOG10(Calculations!E3)),-4,LOG10(Calculations!E3)))</f>
        <v>-4</v>
      </c>
      <c r="D71" s="166">
        <f>IF('DART-PCR'!$D$15="",-4,IF(ISERR(LOG10(Calculations!H3)),-4,LOG10(Calculations!H3)))</f>
        <v>-4</v>
      </c>
      <c r="E71" s="166">
        <f>IF('DART-PCR'!$E$15="",-4,IF(ISERR(LOG10(Calculations!K3)),-4,LOG10(Calculations!K3)))</f>
        <v>-4</v>
      </c>
      <c r="F71" s="166">
        <f>IF('DART-PCR'!$B$16="",-4,IF(ISERR(LOG10(Calculations!N3)),-4,LOG10(Calculations!N3)))</f>
        <v>-4</v>
      </c>
      <c r="G71" s="166">
        <f>IF('DART-PCR'!$C$16="",-4,IF(ISERR(LOG10(Calculations!Q3)),-4,LOG10(Calculations!Q3)))</f>
        <v>-4</v>
      </c>
      <c r="H71" s="166">
        <f>IF('DART-PCR'!$D$16="",-4,IF(ISERR(LOG10(Calculations!T3)),-4,LOG10(Calculations!T3)))</f>
        <v>-4</v>
      </c>
      <c r="I71" s="166">
        <f>IF('DART-PCR'!$E$16="",-4,IF(ISERR(LOG10(Calculations!W3)),-4,LOG10(Calculations!W3)))</f>
        <v>-4</v>
      </c>
      <c r="J71" s="166">
        <f>IF('DART-PCR'!$B$17="",-4,IF(ISERR(LOG10(Calculations!Z3)),-4,LOG10(Calculations!Z3)))</f>
        <v>-4</v>
      </c>
      <c r="K71" s="166">
        <f>IF('DART-PCR'!$C$17="",-4,IF(ISERR(LOG10(Calculations!AC3)),-4,LOG10(Calculations!AC3)))</f>
        <v>-4</v>
      </c>
      <c r="L71" s="166">
        <f>IF('DART-PCR'!$D$17="",-4,IF(ISERR(LOG10(Calculations!AF3)),-4,LOG10(Calculations!AF3)))</f>
        <v>-4</v>
      </c>
      <c r="M71" s="166">
        <f>IF('DART-PCR'!$E$17="",-4,IF(ISERR(LOG10(Calculations!AI3)),-4,LOG10(Calculations!AI3)))</f>
        <v>-4</v>
      </c>
      <c r="N71" s="166">
        <f>IF('DART-PCR'!$B$18="",-4,IF(ISERR(LOG10(Calculations!AL3)),-4,LOG10(Calculations!AL3)))</f>
        <v>-4</v>
      </c>
      <c r="O71" s="166">
        <f>IF('DART-PCR'!$C$18="",-4,IF(ISERR(LOG10(Calculations!AO3)),-4,LOG10(Calculations!AO3)))</f>
        <v>-4</v>
      </c>
      <c r="P71" s="166">
        <f>IF('DART-PCR'!$D$18="",-4,IF(ISERR(LOG10(Calculations!AR3)),-4,LOG10(Calculations!AR3)))</f>
        <v>-4</v>
      </c>
      <c r="Q71" s="166">
        <f>IF('DART-PCR'!$E$18="",-4,IF(ISERR(LOG10(Calculations!AU3)),-4,LOG10(Calculations!AU3)))</f>
        <v>-4</v>
      </c>
      <c r="R71" s="166">
        <f>IF('DART-PCR'!$B$19="",-4,IF(ISERR(LOG10(Calculations!AX3)),-4,LOG10(Calculations!AX3)))</f>
        <v>-4</v>
      </c>
      <c r="S71" s="166">
        <f>IF('DART-PCR'!$C$19="",-4,IF(ISERR(LOG10(Calculations!BA3)),-4,LOG10(Calculations!BA3)))</f>
        <v>-4</v>
      </c>
      <c r="T71" s="166">
        <f>IF('DART-PCR'!$D$19="",-4,IF(ISERR(LOG10(Calculations!BD3)),-4,LOG10(Calculations!BD3)))</f>
        <v>-4</v>
      </c>
      <c r="U71" s="166">
        <f>IF('DART-PCR'!$E$19="",-4,IF(ISERR(LOG10(Calculations!BG3)),-4,LOG10(Calculations!BG3)))</f>
        <v>-4</v>
      </c>
      <c r="V71" s="166">
        <f>IF('DART-PCR'!$B$20="",-4,IF(ISERR(LOG10(Calculations!BJ3)),-4,LOG10(Calculations!BJ3)))</f>
        <v>-4</v>
      </c>
      <c r="W71" s="166">
        <f>IF('DART-PCR'!$C$20="",-4,IF(ISERR(LOG10(Calculations!BM3)),-4,LOG10(Calculations!BM3)))</f>
        <v>-4</v>
      </c>
      <c r="X71" s="166">
        <f>IF('DART-PCR'!$D$20="",-4,IF(ISERR(LOG10(Calculations!BP3)),-4,LOG10(Calculations!BP3)))</f>
        <v>-4</v>
      </c>
      <c r="Y71" s="166">
        <f>IF('DART-PCR'!$E$20="",-4,IF(ISERR(LOG10(Calculations!BS3)),-4,LOG10(Calculations!BS3)))</f>
        <v>-4</v>
      </c>
      <c r="Z71" s="166">
        <f>IF('DART-PCR'!$B$21="",-4,IF(ISERR(LOG10(Calculations!BV3)),-4,LOG10(Calculations!BV3)))</f>
        <v>-4</v>
      </c>
      <c r="AA71" s="166">
        <f>IF('DART-PCR'!$C$21="",-4,IF(ISERR(LOG10(Calculations!BY3)),-4,LOG10(Calculations!BY3)))</f>
        <v>-4</v>
      </c>
      <c r="AB71" s="166">
        <f>IF('DART-PCR'!$D$21="",-4,IF(ISERR(LOG10(Calculations!CB3)),-4,LOG10(Calculations!CB3)))</f>
        <v>-4</v>
      </c>
      <c r="AC71" s="166">
        <f>IF('DART-PCR'!$E$21="",-4,IF(ISERR(LOG10(Calculations!CE3)),-4,LOG10(Calculations!CE3)))</f>
        <v>-4</v>
      </c>
      <c r="AD71" s="166">
        <f>IF('DART-PCR'!$B$22="",-4,IF(ISERR(LOG10(Calculations!CH3)),-4,LOG10(Calculations!CH3)))</f>
        <v>-4</v>
      </c>
      <c r="AE71" s="166">
        <f>IF('DART-PCR'!$C$22="",-4,IF(ISERR(LOG10(Calculations!CK3)),-4,LOG10(Calculations!CK3)))</f>
        <v>-4</v>
      </c>
      <c r="AF71" s="166">
        <f>IF('DART-PCR'!$D$22="",-4,IF(ISERR(LOG10(Calculations!CN3)),-4,LOG10(Calculations!CN3)))</f>
        <v>-4</v>
      </c>
      <c r="AG71" s="166">
        <f>IF('DART-PCR'!$E$22="",-4,IF(ISERR(LOG10(Calculations!CQ3)),-4,LOG10(Calculations!CQ3)))</f>
        <v>-4</v>
      </c>
      <c r="AI71" s="170" t="e">
        <f aca="true" t="shared" si="4" ref="AI71:AI109">LOG10($AI$66)</f>
        <v>#DIV/0!</v>
      </c>
      <c r="AJ71" s="170" t="e">
        <f aca="true" t="shared" si="5" ref="AJ71:AJ109">LOG10($AJ$66)</f>
        <v>#DIV/0!</v>
      </c>
      <c r="AK71" s="61" t="e">
        <f>LOG10($AJ$66/SQRT('DART-PCR'!$E$44))</f>
        <v>#DIV/0!</v>
      </c>
      <c r="AL71" s="61" t="e">
        <f>LOG10($AJ$66*SQRT('DART-PCR'!$E$44))</f>
        <v>#DIV/0!</v>
      </c>
    </row>
    <row r="72" spans="1:38" ht="12.75">
      <c r="A72" s="154">
        <v>3</v>
      </c>
      <c r="B72" s="166">
        <f>IF('DART-PCR'!$B$15="",-4,IF(ISERR(LOG10(Calculations!B4)),-4,LOG10(Calculations!B4)))</f>
        <v>-4</v>
      </c>
      <c r="C72" s="166">
        <f>IF('DART-PCR'!$C$15="",-4,IF(ISERR(LOG10(Calculations!E4)),-4,LOG10(Calculations!E4)))</f>
        <v>-4</v>
      </c>
      <c r="D72" s="166">
        <f>IF('DART-PCR'!$D$15="",-4,IF(ISERR(LOG10(Calculations!H4)),-4,LOG10(Calculations!H4)))</f>
        <v>-4</v>
      </c>
      <c r="E72" s="166">
        <f>IF('DART-PCR'!$E$15="",-4,IF(ISERR(LOG10(Calculations!K4)),-4,LOG10(Calculations!K4)))</f>
        <v>-4</v>
      </c>
      <c r="F72" s="166">
        <f>IF('DART-PCR'!$B$16="",-4,IF(ISERR(LOG10(Calculations!N4)),-4,LOG10(Calculations!N4)))</f>
        <v>-4</v>
      </c>
      <c r="G72" s="166">
        <f>IF('DART-PCR'!$C$16="",-4,IF(ISERR(LOG10(Calculations!Q4)),-4,LOG10(Calculations!Q4)))</f>
        <v>-4</v>
      </c>
      <c r="H72" s="166">
        <f>IF('DART-PCR'!$D$16="",-4,IF(ISERR(LOG10(Calculations!T4)),-4,LOG10(Calculations!T4)))</f>
        <v>-4</v>
      </c>
      <c r="I72" s="166">
        <f>IF('DART-PCR'!$E$16="",-4,IF(ISERR(LOG10(Calculations!W4)),-4,LOG10(Calculations!W4)))</f>
        <v>-4</v>
      </c>
      <c r="J72" s="166">
        <f>IF('DART-PCR'!$B$17="",-4,IF(ISERR(LOG10(Calculations!Z4)),-4,LOG10(Calculations!Z4)))</f>
        <v>-4</v>
      </c>
      <c r="K72" s="166">
        <f>IF('DART-PCR'!$C$17="",-4,IF(ISERR(LOG10(Calculations!AC4)),-4,LOG10(Calculations!AC4)))</f>
        <v>-4</v>
      </c>
      <c r="L72" s="166">
        <f>IF('DART-PCR'!$D$17="",-4,IF(ISERR(LOG10(Calculations!AF4)),-4,LOG10(Calculations!AF4)))</f>
        <v>-4</v>
      </c>
      <c r="M72" s="166">
        <f>IF('DART-PCR'!$E$17="",-4,IF(ISERR(LOG10(Calculations!AI4)),-4,LOG10(Calculations!AI4)))</f>
        <v>-4</v>
      </c>
      <c r="N72" s="166">
        <f>IF('DART-PCR'!$B$18="",-4,IF(ISERR(LOG10(Calculations!AL4)),-4,LOG10(Calculations!AL4)))</f>
        <v>-4</v>
      </c>
      <c r="O72" s="166">
        <f>IF('DART-PCR'!$C$18="",-4,IF(ISERR(LOG10(Calculations!AO4)),-4,LOG10(Calculations!AO4)))</f>
        <v>-4</v>
      </c>
      <c r="P72" s="166">
        <f>IF('DART-PCR'!$D$18="",-4,IF(ISERR(LOG10(Calculations!AR4)),-4,LOG10(Calculations!AR4)))</f>
        <v>-4</v>
      </c>
      <c r="Q72" s="166">
        <f>IF('DART-PCR'!$E$18="",-4,IF(ISERR(LOG10(Calculations!AU4)),-4,LOG10(Calculations!AU4)))</f>
        <v>-4</v>
      </c>
      <c r="R72" s="166">
        <f>IF('DART-PCR'!$B$19="",-4,IF(ISERR(LOG10(Calculations!AX4)),-4,LOG10(Calculations!AX4)))</f>
        <v>-4</v>
      </c>
      <c r="S72" s="166">
        <f>IF('DART-PCR'!$C$19="",-4,IF(ISERR(LOG10(Calculations!BA4)),-4,LOG10(Calculations!BA4)))</f>
        <v>-4</v>
      </c>
      <c r="T72" s="166">
        <f>IF('DART-PCR'!$D$19="",-4,IF(ISERR(LOG10(Calculations!BD4)),-4,LOG10(Calculations!BD4)))</f>
        <v>-4</v>
      </c>
      <c r="U72" s="166">
        <f>IF('DART-PCR'!$E$19="",-4,IF(ISERR(LOG10(Calculations!BG4)),-4,LOG10(Calculations!BG4)))</f>
        <v>-4</v>
      </c>
      <c r="V72" s="166">
        <f>IF('DART-PCR'!$B$20="",-4,IF(ISERR(LOG10(Calculations!BJ4)),-4,LOG10(Calculations!BJ4)))</f>
        <v>-4</v>
      </c>
      <c r="W72" s="166">
        <f>IF('DART-PCR'!$C$20="",-4,IF(ISERR(LOG10(Calculations!BM4)),-4,LOG10(Calculations!BM4)))</f>
        <v>-4</v>
      </c>
      <c r="X72" s="166">
        <f>IF('DART-PCR'!$D$20="",-4,IF(ISERR(LOG10(Calculations!BP4)),-4,LOG10(Calculations!BP4)))</f>
        <v>-4</v>
      </c>
      <c r="Y72" s="166">
        <f>IF('DART-PCR'!$E$20="",-4,IF(ISERR(LOG10(Calculations!BS4)),-4,LOG10(Calculations!BS4)))</f>
        <v>-4</v>
      </c>
      <c r="Z72" s="166">
        <f>IF('DART-PCR'!$B$21="",-4,IF(ISERR(LOG10(Calculations!BV4)),-4,LOG10(Calculations!BV4)))</f>
        <v>-4</v>
      </c>
      <c r="AA72" s="166">
        <f>IF('DART-PCR'!$C$21="",-4,IF(ISERR(LOG10(Calculations!BY4)),-4,LOG10(Calculations!BY4)))</f>
        <v>-4</v>
      </c>
      <c r="AB72" s="166">
        <f>IF('DART-PCR'!$D$21="",-4,IF(ISERR(LOG10(Calculations!CB4)),-4,LOG10(Calculations!CB4)))</f>
        <v>-4</v>
      </c>
      <c r="AC72" s="166">
        <f>IF('DART-PCR'!$E$21="",-4,IF(ISERR(LOG10(Calculations!CE4)),-4,LOG10(Calculations!CE4)))</f>
        <v>-4</v>
      </c>
      <c r="AD72" s="166">
        <f>IF('DART-PCR'!$B$22="",-4,IF(ISERR(LOG10(Calculations!CH4)),-4,LOG10(Calculations!CH4)))</f>
        <v>-4</v>
      </c>
      <c r="AE72" s="166">
        <f>IF('DART-PCR'!$C$22="",-4,IF(ISERR(LOG10(Calculations!CK4)),-4,LOG10(Calculations!CK4)))</f>
        <v>-4</v>
      </c>
      <c r="AF72" s="166">
        <f>IF('DART-PCR'!$D$22="",-4,IF(ISERR(LOG10(Calculations!CN4)),-4,LOG10(Calculations!CN4)))</f>
        <v>-4</v>
      </c>
      <c r="AG72" s="166">
        <f>IF('DART-PCR'!$E$22="",-4,IF(ISERR(LOG10(Calculations!CQ4)),-4,LOG10(Calculations!CQ4)))</f>
        <v>-4</v>
      </c>
      <c r="AI72" s="170" t="e">
        <f t="shared" si="4"/>
        <v>#DIV/0!</v>
      </c>
      <c r="AJ72" s="170" t="e">
        <f t="shared" si="5"/>
        <v>#DIV/0!</v>
      </c>
      <c r="AK72" s="61" t="e">
        <f>LOG10($AJ$66/SQRT('DART-PCR'!$E$44))</f>
        <v>#DIV/0!</v>
      </c>
      <c r="AL72" s="61" t="e">
        <f>LOG10($AJ$66*SQRT('DART-PCR'!$E$44))</f>
        <v>#DIV/0!</v>
      </c>
    </row>
    <row r="73" spans="1:38" ht="12.75">
      <c r="A73" s="154">
        <v>4</v>
      </c>
      <c r="B73" s="166">
        <f>IF('DART-PCR'!$B$15="",-4,IF(ISERR(LOG10(Calculations!B5)),-4,LOG10(Calculations!B5)))</f>
        <v>-4</v>
      </c>
      <c r="C73" s="166">
        <f>IF('DART-PCR'!$C$15="",-4,IF(ISERR(LOG10(Calculations!E5)),-4,LOG10(Calculations!E5)))</f>
        <v>-4</v>
      </c>
      <c r="D73" s="166">
        <f>IF('DART-PCR'!$D$15="",-4,IF(ISERR(LOG10(Calculations!H5)),-4,LOG10(Calculations!H5)))</f>
        <v>-4</v>
      </c>
      <c r="E73" s="166">
        <f>IF('DART-PCR'!$E$15="",-4,IF(ISERR(LOG10(Calculations!K5)),-4,LOG10(Calculations!K5)))</f>
        <v>-4</v>
      </c>
      <c r="F73" s="166">
        <f>IF('DART-PCR'!$B$16="",-4,IF(ISERR(LOG10(Calculations!N5)),-4,LOG10(Calculations!N5)))</f>
        <v>-4</v>
      </c>
      <c r="G73" s="166">
        <f>IF('DART-PCR'!$C$16="",-4,IF(ISERR(LOG10(Calculations!Q5)),-4,LOG10(Calculations!Q5)))</f>
        <v>-4</v>
      </c>
      <c r="H73" s="166">
        <f>IF('DART-PCR'!$D$16="",-4,IF(ISERR(LOG10(Calculations!T5)),-4,LOG10(Calculations!T5)))</f>
        <v>-4</v>
      </c>
      <c r="I73" s="166">
        <f>IF('DART-PCR'!$E$16="",-4,IF(ISERR(LOG10(Calculations!W5)),-4,LOG10(Calculations!W5)))</f>
        <v>-4</v>
      </c>
      <c r="J73" s="166">
        <f>IF('DART-PCR'!$B$17="",-4,IF(ISERR(LOG10(Calculations!Z5)),-4,LOG10(Calculations!Z5)))</f>
        <v>-4</v>
      </c>
      <c r="K73" s="166">
        <f>IF('DART-PCR'!$C$17="",-4,IF(ISERR(LOG10(Calculations!AC5)),-4,LOG10(Calculations!AC5)))</f>
        <v>-4</v>
      </c>
      <c r="L73" s="166">
        <f>IF('DART-PCR'!$D$17="",-4,IF(ISERR(LOG10(Calculations!AF5)),-4,LOG10(Calculations!AF5)))</f>
        <v>-4</v>
      </c>
      <c r="M73" s="166">
        <f>IF('DART-PCR'!$E$17="",-4,IF(ISERR(LOG10(Calculations!AI5)),-4,LOG10(Calculations!AI5)))</f>
        <v>-4</v>
      </c>
      <c r="N73" s="166">
        <f>IF('DART-PCR'!$B$18="",-4,IF(ISERR(LOG10(Calculations!AL5)),-4,LOG10(Calculations!AL5)))</f>
        <v>-4</v>
      </c>
      <c r="O73" s="166">
        <f>IF('DART-PCR'!$C$18="",-4,IF(ISERR(LOG10(Calculations!AO5)),-4,LOG10(Calculations!AO5)))</f>
        <v>-4</v>
      </c>
      <c r="P73" s="166">
        <f>IF('DART-PCR'!$D$18="",-4,IF(ISERR(LOG10(Calculations!AR5)),-4,LOG10(Calculations!AR5)))</f>
        <v>-4</v>
      </c>
      <c r="Q73" s="166">
        <f>IF('DART-PCR'!$E$18="",-4,IF(ISERR(LOG10(Calculations!AU5)),-4,LOG10(Calculations!AU5)))</f>
        <v>-4</v>
      </c>
      <c r="R73" s="166">
        <f>IF('DART-PCR'!$B$19="",-4,IF(ISERR(LOG10(Calculations!AX5)),-4,LOG10(Calculations!AX5)))</f>
        <v>-4</v>
      </c>
      <c r="S73" s="166">
        <f>IF('DART-PCR'!$C$19="",-4,IF(ISERR(LOG10(Calculations!BA5)),-4,LOG10(Calculations!BA5)))</f>
        <v>-4</v>
      </c>
      <c r="T73" s="166">
        <f>IF('DART-PCR'!$D$19="",-4,IF(ISERR(LOG10(Calculations!BD5)),-4,LOG10(Calculations!BD5)))</f>
        <v>-4</v>
      </c>
      <c r="U73" s="166">
        <f>IF('DART-PCR'!$E$19="",-4,IF(ISERR(LOG10(Calculations!BG5)),-4,LOG10(Calculations!BG5)))</f>
        <v>-4</v>
      </c>
      <c r="V73" s="166">
        <f>IF('DART-PCR'!$B$20="",-4,IF(ISERR(LOG10(Calculations!BJ5)),-4,LOG10(Calculations!BJ5)))</f>
        <v>-4</v>
      </c>
      <c r="W73" s="166">
        <f>IF('DART-PCR'!$C$20="",-4,IF(ISERR(LOG10(Calculations!BM5)),-4,LOG10(Calculations!BM5)))</f>
        <v>-4</v>
      </c>
      <c r="X73" s="166">
        <f>IF('DART-PCR'!$D$20="",-4,IF(ISERR(LOG10(Calculations!BP5)),-4,LOG10(Calculations!BP5)))</f>
        <v>-4</v>
      </c>
      <c r="Y73" s="166">
        <f>IF('DART-PCR'!$E$20="",-4,IF(ISERR(LOG10(Calculations!BS5)),-4,LOG10(Calculations!BS5)))</f>
        <v>-4</v>
      </c>
      <c r="Z73" s="166">
        <f>IF('DART-PCR'!$B$21="",-4,IF(ISERR(LOG10(Calculations!BV5)),-4,LOG10(Calculations!BV5)))</f>
        <v>-4</v>
      </c>
      <c r="AA73" s="166">
        <f>IF('DART-PCR'!$C$21="",-4,IF(ISERR(LOG10(Calculations!BY5)),-4,LOG10(Calculations!BY5)))</f>
        <v>-4</v>
      </c>
      <c r="AB73" s="166">
        <f>IF('DART-PCR'!$D$21="",-4,IF(ISERR(LOG10(Calculations!CB5)),-4,LOG10(Calculations!CB5)))</f>
        <v>-4</v>
      </c>
      <c r="AC73" s="166">
        <f>IF('DART-PCR'!$E$21="",-4,IF(ISERR(LOG10(Calculations!CE5)),-4,LOG10(Calculations!CE5)))</f>
        <v>-4</v>
      </c>
      <c r="AD73" s="166">
        <f>IF('DART-PCR'!$B$22="",-4,IF(ISERR(LOG10(Calculations!CH5)),-4,LOG10(Calculations!CH5)))</f>
        <v>-4</v>
      </c>
      <c r="AE73" s="166">
        <f>IF('DART-PCR'!$C$22="",-4,IF(ISERR(LOG10(Calculations!CK5)),-4,LOG10(Calculations!CK5)))</f>
        <v>-4</v>
      </c>
      <c r="AF73" s="166">
        <f>IF('DART-PCR'!$D$22="",-4,IF(ISERR(LOG10(Calculations!CN5)),-4,LOG10(Calculations!CN5)))</f>
        <v>-4</v>
      </c>
      <c r="AG73" s="166">
        <f>IF('DART-PCR'!$E$22="",-4,IF(ISERR(LOG10(Calculations!CQ5)),-4,LOG10(Calculations!CQ5)))</f>
        <v>-4</v>
      </c>
      <c r="AI73" s="170" t="e">
        <f t="shared" si="4"/>
        <v>#DIV/0!</v>
      </c>
      <c r="AJ73" s="170" t="e">
        <f t="shared" si="5"/>
        <v>#DIV/0!</v>
      </c>
      <c r="AK73" s="61" t="e">
        <f>LOG10($AJ$66/SQRT('DART-PCR'!$E$44))</f>
        <v>#DIV/0!</v>
      </c>
      <c r="AL73" s="61" t="e">
        <f>LOG10($AJ$66*SQRT('DART-PCR'!$E$44))</f>
        <v>#DIV/0!</v>
      </c>
    </row>
    <row r="74" spans="1:38" ht="12.75">
      <c r="A74" s="154">
        <v>5</v>
      </c>
      <c r="B74" s="166">
        <f>IF('DART-PCR'!$B$15="",-4,IF(ISERR(LOG10(Calculations!B6)),-4,LOG10(Calculations!B6)))</f>
        <v>-4</v>
      </c>
      <c r="C74" s="166">
        <f>IF('DART-PCR'!$C$15="",-4,IF(ISERR(LOG10(Calculations!E6)),-4,LOG10(Calculations!E6)))</f>
        <v>-4</v>
      </c>
      <c r="D74" s="166">
        <f>IF('DART-PCR'!$D$15="",-4,IF(ISERR(LOG10(Calculations!H6)),-4,LOG10(Calculations!H6)))</f>
        <v>-4</v>
      </c>
      <c r="E74" s="166">
        <f>IF('DART-PCR'!$E$15="",-4,IF(ISERR(LOG10(Calculations!K6)),-4,LOG10(Calculations!K6)))</f>
        <v>-4</v>
      </c>
      <c r="F74" s="166">
        <f>IF('DART-PCR'!$B$16="",-4,IF(ISERR(LOG10(Calculations!N6)),-4,LOG10(Calculations!N6)))</f>
        <v>-4</v>
      </c>
      <c r="G74" s="166">
        <f>IF('DART-PCR'!$C$16="",-4,IF(ISERR(LOG10(Calculations!Q6)),-4,LOG10(Calculations!Q6)))</f>
        <v>-4</v>
      </c>
      <c r="H74" s="166">
        <f>IF('DART-PCR'!$D$16="",-4,IF(ISERR(LOG10(Calculations!T6)),-4,LOG10(Calculations!T6)))</f>
        <v>-4</v>
      </c>
      <c r="I74" s="166">
        <f>IF('DART-PCR'!$E$16="",-4,IF(ISERR(LOG10(Calculations!W6)),-4,LOG10(Calculations!W6)))</f>
        <v>-4</v>
      </c>
      <c r="J74" s="166">
        <f>IF('DART-PCR'!$B$17="",-4,IF(ISERR(LOG10(Calculations!Z6)),-4,LOG10(Calculations!Z6)))</f>
        <v>-4</v>
      </c>
      <c r="K74" s="166">
        <f>IF('DART-PCR'!$C$17="",-4,IF(ISERR(LOG10(Calculations!AC6)),-4,LOG10(Calculations!AC6)))</f>
        <v>-4</v>
      </c>
      <c r="L74" s="166">
        <f>IF('DART-PCR'!$D$17="",-4,IF(ISERR(LOG10(Calculations!AF6)),-4,LOG10(Calculations!AF6)))</f>
        <v>-4</v>
      </c>
      <c r="M74" s="166">
        <f>IF('DART-PCR'!$E$17="",-4,IF(ISERR(LOG10(Calculations!AI6)),-4,LOG10(Calculations!AI6)))</f>
        <v>-4</v>
      </c>
      <c r="N74" s="166">
        <f>IF('DART-PCR'!$B$18="",-4,IF(ISERR(LOG10(Calculations!AL6)),-4,LOG10(Calculations!AL6)))</f>
        <v>-4</v>
      </c>
      <c r="O74" s="166">
        <f>IF('DART-PCR'!$C$18="",-4,IF(ISERR(LOG10(Calculations!AO6)),-4,LOG10(Calculations!AO6)))</f>
        <v>-4</v>
      </c>
      <c r="P74" s="166">
        <f>IF('DART-PCR'!$D$18="",-4,IF(ISERR(LOG10(Calculations!AR6)),-4,LOG10(Calculations!AR6)))</f>
        <v>-4</v>
      </c>
      <c r="Q74" s="166">
        <f>IF('DART-PCR'!$E$18="",-4,IF(ISERR(LOG10(Calculations!AU6)),-4,LOG10(Calculations!AU6)))</f>
        <v>-4</v>
      </c>
      <c r="R74" s="166">
        <f>IF('DART-PCR'!$B$19="",-4,IF(ISERR(LOG10(Calculations!AX6)),-4,LOG10(Calculations!AX6)))</f>
        <v>-4</v>
      </c>
      <c r="S74" s="166">
        <f>IF('DART-PCR'!$C$19="",-4,IF(ISERR(LOG10(Calculations!BA6)),-4,LOG10(Calculations!BA6)))</f>
        <v>-4</v>
      </c>
      <c r="T74" s="166">
        <f>IF('DART-PCR'!$D$19="",-4,IF(ISERR(LOG10(Calculations!BD6)),-4,LOG10(Calculations!BD6)))</f>
        <v>-4</v>
      </c>
      <c r="U74" s="166">
        <f>IF('DART-PCR'!$E$19="",-4,IF(ISERR(LOG10(Calculations!BG6)),-4,LOG10(Calculations!BG6)))</f>
        <v>-4</v>
      </c>
      <c r="V74" s="166">
        <f>IF('DART-PCR'!$B$20="",-4,IF(ISERR(LOG10(Calculations!BJ6)),-4,LOG10(Calculations!BJ6)))</f>
        <v>-4</v>
      </c>
      <c r="W74" s="166">
        <f>IF('DART-PCR'!$C$20="",-4,IF(ISERR(LOG10(Calculations!BM6)),-4,LOG10(Calculations!BM6)))</f>
        <v>-4</v>
      </c>
      <c r="X74" s="166">
        <f>IF('DART-PCR'!$D$20="",-4,IF(ISERR(LOG10(Calculations!BP6)),-4,LOG10(Calculations!BP6)))</f>
        <v>-4</v>
      </c>
      <c r="Y74" s="166">
        <f>IF('DART-PCR'!$E$20="",-4,IF(ISERR(LOG10(Calculations!BS6)),-4,LOG10(Calculations!BS6)))</f>
        <v>-4</v>
      </c>
      <c r="Z74" s="166">
        <f>IF('DART-PCR'!$B$21="",-4,IF(ISERR(LOG10(Calculations!BV6)),-4,LOG10(Calculations!BV6)))</f>
        <v>-4</v>
      </c>
      <c r="AA74" s="166">
        <f>IF('DART-PCR'!$C$21="",-4,IF(ISERR(LOG10(Calculations!BY6)),-4,LOG10(Calculations!BY6)))</f>
        <v>-4</v>
      </c>
      <c r="AB74" s="166">
        <f>IF('DART-PCR'!$D$21="",-4,IF(ISERR(LOG10(Calculations!CB6)),-4,LOG10(Calculations!CB6)))</f>
        <v>-4</v>
      </c>
      <c r="AC74" s="166">
        <f>IF('DART-PCR'!$E$21="",-4,IF(ISERR(LOG10(Calculations!CE6)),-4,LOG10(Calculations!CE6)))</f>
        <v>-4</v>
      </c>
      <c r="AD74" s="166">
        <f>IF('DART-PCR'!$B$22="",-4,IF(ISERR(LOG10(Calculations!CH6)),-4,LOG10(Calculations!CH6)))</f>
        <v>-4</v>
      </c>
      <c r="AE74" s="166">
        <f>IF('DART-PCR'!$C$22="",-4,IF(ISERR(LOG10(Calculations!CK6)),-4,LOG10(Calculations!CK6)))</f>
        <v>-4</v>
      </c>
      <c r="AF74" s="166">
        <f>IF('DART-PCR'!$D$22="",-4,IF(ISERR(LOG10(Calculations!CN6)),-4,LOG10(Calculations!CN6)))</f>
        <v>-4</v>
      </c>
      <c r="AG74" s="166">
        <f>IF('DART-PCR'!$E$22="",-4,IF(ISERR(LOG10(Calculations!CQ6)),-4,LOG10(Calculations!CQ6)))</f>
        <v>-4</v>
      </c>
      <c r="AI74" s="170" t="e">
        <f t="shared" si="4"/>
        <v>#DIV/0!</v>
      </c>
      <c r="AJ74" s="170" t="e">
        <f t="shared" si="5"/>
        <v>#DIV/0!</v>
      </c>
      <c r="AK74" s="61" t="e">
        <f>LOG10($AJ$66/SQRT('DART-PCR'!$E$44))</f>
        <v>#DIV/0!</v>
      </c>
      <c r="AL74" s="61" t="e">
        <f>LOG10($AJ$66*SQRT('DART-PCR'!$E$44))</f>
        <v>#DIV/0!</v>
      </c>
    </row>
    <row r="75" spans="1:38" ht="12.75">
      <c r="A75" s="154">
        <v>6</v>
      </c>
      <c r="B75" s="166">
        <f>IF('DART-PCR'!$B$15="",-4,IF(ISERR(LOG10(Calculations!B7)),-4,LOG10(Calculations!B7)))</f>
        <v>-4</v>
      </c>
      <c r="C75" s="166">
        <f>IF('DART-PCR'!$C$15="",-4,IF(ISERR(LOG10(Calculations!E7)),-4,LOG10(Calculations!E7)))</f>
        <v>-4</v>
      </c>
      <c r="D75" s="166">
        <f>IF('DART-PCR'!$D$15="",-4,IF(ISERR(LOG10(Calculations!H7)),-4,LOG10(Calculations!H7)))</f>
        <v>-4</v>
      </c>
      <c r="E75" s="166">
        <f>IF('DART-PCR'!$E$15="",-4,IF(ISERR(LOG10(Calculations!K7)),-4,LOG10(Calculations!K7)))</f>
        <v>-4</v>
      </c>
      <c r="F75" s="166">
        <f>IF('DART-PCR'!$B$16="",-4,IF(ISERR(LOG10(Calculations!N7)),-4,LOG10(Calculations!N7)))</f>
        <v>-4</v>
      </c>
      <c r="G75" s="166">
        <f>IF('DART-PCR'!$C$16="",-4,IF(ISERR(LOG10(Calculations!Q7)),-4,LOG10(Calculations!Q7)))</f>
        <v>-4</v>
      </c>
      <c r="H75" s="166">
        <f>IF('DART-PCR'!$D$16="",-4,IF(ISERR(LOG10(Calculations!T7)),-4,LOG10(Calculations!T7)))</f>
        <v>-4</v>
      </c>
      <c r="I75" s="166">
        <f>IF('DART-PCR'!$E$16="",-4,IF(ISERR(LOG10(Calculations!W7)),-4,LOG10(Calculations!W7)))</f>
        <v>-4</v>
      </c>
      <c r="J75" s="166">
        <f>IF('DART-PCR'!$B$17="",-4,IF(ISERR(LOG10(Calculations!Z7)),-4,LOG10(Calculations!Z7)))</f>
        <v>-4</v>
      </c>
      <c r="K75" s="166">
        <f>IF('DART-PCR'!$C$17="",-4,IF(ISERR(LOG10(Calculations!AC7)),-4,LOG10(Calculations!AC7)))</f>
        <v>-4</v>
      </c>
      <c r="L75" s="166">
        <f>IF('DART-PCR'!$D$17="",-4,IF(ISERR(LOG10(Calculations!AF7)),-4,LOG10(Calculations!AF7)))</f>
        <v>-4</v>
      </c>
      <c r="M75" s="166">
        <f>IF('DART-PCR'!$E$17="",-4,IF(ISERR(LOG10(Calculations!AI7)),-4,LOG10(Calculations!AI7)))</f>
        <v>-4</v>
      </c>
      <c r="N75" s="166">
        <f>IF('DART-PCR'!$B$18="",-4,IF(ISERR(LOG10(Calculations!AL7)),-4,LOG10(Calculations!AL7)))</f>
        <v>-4</v>
      </c>
      <c r="O75" s="166">
        <f>IF('DART-PCR'!$C$18="",-4,IF(ISERR(LOG10(Calculations!AO7)),-4,LOG10(Calculations!AO7)))</f>
        <v>-4</v>
      </c>
      <c r="P75" s="166">
        <f>IF('DART-PCR'!$D$18="",-4,IF(ISERR(LOG10(Calculations!AR7)),-4,LOG10(Calculations!AR7)))</f>
        <v>-4</v>
      </c>
      <c r="Q75" s="166">
        <f>IF('DART-PCR'!$E$18="",-4,IF(ISERR(LOG10(Calculations!AU7)),-4,LOG10(Calculations!AU7)))</f>
        <v>-4</v>
      </c>
      <c r="R75" s="166">
        <f>IF('DART-PCR'!$B$19="",-4,IF(ISERR(LOG10(Calculations!AX7)),-4,LOG10(Calculations!AX7)))</f>
        <v>-4</v>
      </c>
      <c r="S75" s="166">
        <f>IF('DART-PCR'!$C$19="",-4,IF(ISERR(LOG10(Calculations!BA7)),-4,LOG10(Calculations!BA7)))</f>
        <v>-4</v>
      </c>
      <c r="T75" s="166">
        <f>IF('DART-PCR'!$D$19="",-4,IF(ISERR(LOG10(Calculations!BD7)),-4,LOG10(Calculations!BD7)))</f>
        <v>-4</v>
      </c>
      <c r="U75" s="166">
        <f>IF('DART-PCR'!$E$19="",-4,IF(ISERR(LOG10(Calculations!BG7)),-4,LOG10(Calculations!BG7)))</f>
        <v>-4</v>
      </c>
      <c r="V75" s="166">
        <f>IF('DART-PCR'!$B$20="",-4,IF(ISERR(LOG10(Calculations!BJ7)),-4,LOG10(Calculations!BJ7)))</f>
        <v>-4</v>
      </c>
      <c r="W75" s="166">
        <f>IF('DART-PCR'!$C$20="",-4,IF(ISERR(LOG10(Calculations!BM7)),-4,LOG10(Calculations!BM7)))</f>
        <v>-4</v>
      </c>
      <c r="X75" s="166">
        <f>IF('DART-PCR'!$D$20="",-4,IF(ISERR(LOG10(Calculations!BP7)),-4,LOG10(Calculations!BP7)))</f>
        <v>-4</v>
      </c>
      <c r="Y75" s="166">
        <f>IF('DART-PCR'!$E$20="",-4,IF(ISERR(LOG10(Calculations!BS7)),-4,LOG10(Calculations!BS7)))</f>
        <v>-4</v>
      </c>
      <c r="Z75" s="166">
        <f>IF('DART-PCR'!$B$21="",-4,IF(ISERR(LOG10(Calculations!BV7)),-4,LOG10(Calculations!BV7)))</f>
        <v>-4</v>
      </c>
      <c r="AA75" s="166">
        <f>IF('DART-PCR'!$C$21="",-4,IF(ISERR(LOG10(Calculations!BY7)),-4,LOG10(Calculations!BY7)))</f>
        <v>-4</v>
      </c>
      <c r="AB75" s="166">
        <f>IF('DART-PCR'!$D$21="",-4,IF(ISERR(LOG10(Calculations!CB7)),-4,LOG10(Calculations!CB7)))</f>
        <v>-4</v>
      </c>
      <c r="AC75" s="166">
        <f>IF('DART-PCR'!$E$21="",-4,IF(ISERR(LOG10(Calculations!CE7)),-4,LOG10(Calculations!CE7)))</f>
        <v>-4</v>
      </c>
      <c r="AD75" s="166">
        <f>IF('DART-PCR'!$B$22="",-4,IF(ISERR(LOG10(Calculations!CH7)),-4,LOG10(Calculations!CH7)))</f>
        <v>-4</v>
      </c>
      <c r="AE75" s="166">
        <f>IF('DART-PCR'!$C$22="",-4,IF(ISERR(LOG10(Calculations!CK7)),-4,LOG10(Calculations!CK7)))</f>
        <v>-4</v>
      </c>
      <c r="AF75" s="166">
        <f>IF('DART-PCR'!$D$22="",-4,IF(ISERR(LOG10(Calculations!CN7)),-4,LOG10(Calculations!CN7)))</f>
        <v>-4</v>
      </c>
      <c r="AG75" s="166">
        <f>IF('DART-PCR'!$E$22="",-4,IF(ISERR(LOG10(Calculations!CQ7)),-4,LOG10(Calculations!CQ7)))</f>
        <v>-4</v>
      </c>
      <c r="AI75" s="170" t="e">
        <f t="shared" si="4"/>
        <v>#DIV/0!</v>
      </c>
      <c r="AJ75" s="170" t="e">
        <f t="shared" si="5"/>
        <v>#DIV/0!</v>
      </c>
      <c r="AK75" s="61" t="e">
        <f>LOG10($AJ$66/SQRT('DART-PCR'!$E$44))</f>
        <v>#DIV/0!</v>
      </c>
      <c r="AL75" s="61" t="e">
        <f>LOG10($AJ$66*SQRT('DART-PCR'!$E$44))</f>
        <v>#DIV/0!</v>
      </c>
    </row>
    <row r="76" spans="1:38" ht="12.75">
      <c r="A76" s="154">
        <v>7</v>
      </c>
      <c r="B76" s="166">
        <f>IF('DART-PCR'!$B$15="",-4,IF(ISERR(LOG10(Calculations!B8)),-4,LOG10(Calculations!B8)))</f>
        <v>-4</v>
      </c>
      <c r="C76" s="166">
        <f>IF('DART-PCR'!$C$15="",-4,IF(ISERR(LOG10(Calculations!E8)),-4,LOG10(Calculations!E8)))</f>
        <v>-4</v>
      </c>
      <c r="D76" s="166">
        <f>IF('DART-PCR'!$D$15="",-4,IF(ISERR(LOG10(Calculations!H8)),-4,LOG10(Calculations!H8)))</f>
        <v>-4</v>
      </c>
      <c r="E76" s="166">
        <f>IF('DART-PCR'!$E$15="",-4,IF(ISERR(LOG10(Calculations!K8)),-4,LOG10(Calculations!K8)))</f>
        <v>-4</v>
      </c>
      <c r="F76" s="166">
        <f>IF('DART-PCR'!$B$16="",-4,IF(ISERR(LOG10(Calculations!N8)),-4,LOG10(Calculations!N8)))</f>
        <v>-4</v>
      </c>
      <c r="G76" s="166">
        <f>IF('DART-PCR'!$C$16="",-4,IF(ISERR(LOG10(Calculations!Q8)),-4,LOG10(Calculations!Q8)))</f>
        <v>-4</v>
      </c>
      <c r="H76" s="166">
        <f>IF('DART-PCR'!$D$16="",-4,IF(ISERR(LOG10(Calculations!T8)),-4,LOG10(Calculations!T8)))</f>
        <v>-4</v>
      </c>
      <c r="I76" s="166">
        <f>IF('DART-PCR'!$E$16="",-4,IF(ISERR(LOG10(Calculations!W8)),-4,LOG10(Calculations!W8)))</f>
        <v>-4</v>
      </c>
      <c r="J76" s="166">
        <f>IF('DART-PCR'!$B$17="",-4,IF(ISERR(LOG10(Calculations!Z8)),-4,LOG10(Calculations!Z8)))</f>
        <v>-4</v>
      </c>
      <c r="K76" s="166">
        <f>IF('DART-PCR'!$C$17="",-4,IF(ISERR(LOG10(Calculations!AC8)),-4,LOG10(Calculations!AC8)))</f>
        <v>-4</v>
      </c>
      <c r="L76" s="166">
        <f>IF('DART-PCR'!$D$17="",-4,IF(ISERR(LOG10(Calculations!AF8)),-4,LOG10(Calculations!AF8)))</f>
        <v>-4</v>
      </c>
      <c r="M76" s="166">
        <f>IF('DART-PCR'!$E$17="",-4,IF(ISERR(LOG10(Calculations!AI8)),-4,LOG10(Calculations!AI8)))</f>
        <v>-4</v>
      </c>
      <c r="N76" s="166">
        <f>IF('DART-PCR'!$B$18="",-4,IF(ISERR(LOG10(Calculations!AL8)),-4,LOG10(Calculations!AL8)))</f>
        <v>-4</v>
      </c>
      <c r="O76" s="166">
        <f>IF('DART-PCR'!$C$18="",-4,IF(ISERR(LOG10(Calculations!AO8)),-4,LOG10(Calculations!AO8)))</f>
        <v>-4</v>
      </c>
      <c r="P76" s="166">
        <f>IF('DART-PCR'!$D$18="",-4,IF(ISERR(LOG10(Calculations!AR8)),-4,LOG10(Calculations!AR8)))</f>
        <v>-4</v>
      </c>
      <c r="Q76" s="166">
        <f>IF('DART-PCR'!$E$18="",-4,IF(ISERR(LOG10(Calculations!AU8)),-4,LOG10(Calculations!AU8)))</f>
        <v>-4</v>
      </c>
      <c r="R76" s="166">
        <f>IF('DART-PCR'!$B$19="",-4,IF(ISERR(LOG10(Calculations!AX8)),-4,LOG10(Calculations!AX8)))</f>
        <v>-4</v>
      </c>
      <c r="S76" s="166">
        <f>IF('DART-PCR'!$C$19="",-4,IF(ISERR(LOG10(Calculations!BA8)),-4,LOG10(Calculations!BA8)))</f>
        <v>-4</v>
      </c>
      <c r="T76" s="166">
        <f>IF('DART-PCR'!$D$19="",-4,IF(ISERR(LOG10(Calculations!BD8)),-4,LOG10(Calculations!BD8)))</f>
        <v>-4</v>
      </c>
      <c r="U76" s="166">
        <f>IF('DART-PCR'!$E$19="",-4,IF(ISERR(LOG10(Calculations!BG8)),-4,LOG10(Calculations!BG8)))</f>
        <v>-4</v>
      </c>
      <c r="V76" s="166">
        <f>IF('DART-PCR'!$B$20="",-4,IF(ISERR(LOG10(Calculations!BJ8)),-4,LOG10(Calculations!BJ8)))</f>
        <v>-4</v>
      </c>
      <c r="W76" s="166">
        <f>IF('DART-PCR'!$C$20="",-4,IF(ISERR(LOG10(Calculations!BM8)),-4,LOG10(Calculations!BM8)))</f>
        <v>-4</v>
      </c>
      <c r="X76" s="166">
        <f>IF('DART-PCR'!$D$20="",-4,IF(ISERR(LOG10(Calculations!BP8)),-4,LOG10(Calculations!BP8)))</f>
        <v>-4</v>
      </c>
      <c r="Y76" s="166">
        <f>IF('DART-PCR'!$E$20="",-4,IF(ISERR(LOG10(Calculations!BS8)),-4,LOG10(Calculations!BS8)))</f>
        <v>-4</v>
      </c>
      <c r="Z76" s="166">
        <f>IF('DART-PCR'!$B$21="",-4,IF(ISERR(LOG10(Calculations!BV8)),-4,LOG10(Calculations!BV8)))</f>
        <v>-4</v>
      </c>
      <c r="AA76" s="166">
        <f>IF('DART-PCR'!$C$21="",-4,IF(ISERR(LOG10(Calculations!BY8)),-4,LOG10(Calculations!BY8)))</f>
        <v>-4</v>
      </c>
      <c r="AB76" s="166">
        <f>IF('DART-PCR'!$D$21="",-4,IF(ISERR(LOG10(Calculations!CB8)),-4,LOG10(Calculations!CB8)))</f>
        <v>-4</v>
      </c>
      <c r="AC76" s="166">
        <f>IF('DART-PCR'!$E$21="",-4,IF(ISERR(LOG10(Calculations!CE8)),-4,LOG10(Calculations!CE8)))</f>
        <v>-4</v>
      </c>
      <c r="AD76" s="166">
        <f>IF('DART-PCR'!$B$22="",-4,IF(ISERR(LOG10(Calculations!CH8)),-4,LOG10(Calculations!CH8)))</f>
        <v>-4</v>
      </c>
      <c r="AE76" s="166">
        <f>IF('DART-PCR'!$C$22="",-4,IF(ISERR(LOG10(Calculations!CK8)),-4,LOG10(Calculations!CK8)))</f>
        <v>-4</v>
      </c>
      <c r="AF76" s="166">
        <f>IF('DART-PCR'!$D$22="",-4,IF(ISERR(LOG10(Calculations!CN8)),-4,LOG10(Calculations!CN8)))</f>
        <v>-4</v>
      </c>
      <c r="AG76" s="166">
        <f>IF('DART-PCR'!$E$22="",-4,IF(ISERR(LOG10(Calculations!CQ8)),-4,LOG10(Calculations!CQ8)))</f>
        <v>-4</v>
      </c>
      <c r="AI76" s="170" t="e">
        <f t="shared" si="4"/>
        <v>#DIV/0!</v>
      </c>
      <c r="AJ76" s="170" t="e">
        <f t="shared" si="5"/>
        <v>#DIV/0!</v>
      </c>
      <c r="AK76" s="61" t="e">
        <f>LOG10($AJ$66/SQRT('DART-PCR'!$E$44))</f>
        <v>#DIV/0!</v>
      </c>
      <c r="AL76" s="61" t="e">
        <f>LOG10($AJ$66*SQRT('DART-PCR'!$E$44))</f>
        <v>#DIV/0!</v>
      </c>
    </row>
    <row r="77" spans="1:38" ht="12.75">
      <c r="A77" s="154">
        <v>8</v>
      </c>
      <c r="B77" s="166">
        <f>IF('DART-PCR'!$B$15="",-4,IF(ISERR(LOG10(Calculations!B9)),-4,LOG10(Calculations!B9)))</f>
        <v>-4</v>
      </c>
      <c r="C77" s="166">
        <f>IF('DART-PCR'!$C$15="",-4,IF(ISERR(LOG10(Calculations!E9)),-4,LOG10(Calculations!E9)))</f>
        <v>-4</v>
      </c>
      <c r="D77" s="166">
        <f>IF('DART-PCR'!$D$15="",-4,IF(ISERR(LOG10(Calculations!H9)),-4,LOG10(Calculations!H9)))</f>
        <v>-4</v>
      </c>
      <c r="E77" s="166">
        <f>IF('DART-PCR'!$E$15="",-4,IF(ISERR(LOG10(Calculations!K9)),-4,LOG10(Calculations!K9)))</f>
        <v>-4</v>
      </c>
      <c r="F77" s="166">
        <f>IF('DART-PCR'!$B$16="",-4,IF(ISERR(LOG10(Calculations!N9)),-4,LOG10(Calculations!N9)))</f>
        <v>-4</v>
      </c>
      <c r="G77" s="166">
        <f>IF('DART-PCR'!$C$16="",-4,IF(ISERR(LOG10(Calculations!Q9)),-4,LOG10(Calculations!Q9)))</f>
        <v>-4</v>
      </c>
      <c r="H77" s="166">
        <f>IF('DART-PCR'!$D$16="",-4,IF(ISERR(LOG10(Calculations!T9)),-4,LOG10(Calculations!T9)))</f>
        <v>-4</v>
      </c>
      <c r="I77" s="166">
        <f>IF('DART-PCR'!$E$16="",-4,IF(ISERR(LOG10(Calculations!W9)),-4,LOG10(Calculations!W9)))</f>
        <v>-4</v>
      </c>
      <c r="J77" s="166">
        <f>IF('DART-PCR'!$B$17="",-4,IF(ISERR(LOG10(Calculations!Z9)),-4,LOG10(Calculations!Z9)))</f>
        <v>-4</v>
      </c>
      <c r="K77" s="166">
        <f>IF('DART-PCR'!$C$17="",-4,IF(ISERR(LOG10(Calculations!AC9)),-4,LOG10(Calculations!AC9)))</f>
        <v>-4</v>
      </c>
      <c r="L77" s="166">
        <f>IF('DART-PCR'!$D$17="",-4,IF(ISERR(LOG10(Calculations!AF9)),-4,LOG10(Calculations!AF9)))</f>
        <v>-4</v>
      </c>
      <c r="M77" s="166">
        <f>IF('DART-PCR'!$E$17="",-4,IF(ISERR(LOG10(Calculations!AI9)),-4,LOG10(Calculations!AI9)))</f>
        <v>-4</v>
      </c>
      <c r="N77" s="166">
        <f>IF('DART-PCR'!$B$18="",-4,IF(ISERR(LOG10(Calculations!AL9)),-4,LOG10(Calculations!AL9)))</f>
        <v>-4</v>
      </c>
      <c r="O77" s="166">
        <f>IF('DART-PCR'!$C$18="",-4,IF(ISERR(LOG10(Calculations!AO9)),-4,LOG10(Calculations!AO9)))</f>
        <v>-4</v>
      </c>
      <c r="P77" s="166">
        <f>IF('DART-PCR'!$D$18="",-4,IF(ISERR(LOG10(Calculations!AR9)),-4,LOG10(Calculations!AR9)))</f>
        <v>-4</v>
      </c>
      <c r="Q77" s="166">
        <f>IF('DART-PCR'!$E$18="",-4,IF(ISERR(LOG10(Calculations!AU9)),-4,LOG10(Calculations!AU9)))</f>
        <v>-4</v>
      </c>
      <c r="R77" s="166">
        <f>IF('DART-PCR'!$B$19="",-4,IF(ISERR(LOG10(Calculations!AX9)),-4,LOG10(Calculations!AX9)))</f>
        <v>-4</v>
      </c>
      <c r="S77" s="166">
        <f>IF('DART-PCR'!$C$19="",-4,IF(ISERR(LOG10(Calculations!BA9)),-4,LOG10(Calculations!BA9)))</f>
        <v>-4</v>
      </c>
      <c r="T77" s="166">
        <f>IF('DART-PCR'!$D$19="",-4,IF(ISERR(LOG10(Calculations!BD9)),-4,LOG10(Calculations!BD9)))</f>
        <v>-4</v>
      </c>
      <c r="U77" s="166">
        <f>IF('DART-PCR'!$E$19="",-4,IF(ISERR(LOG10(Calculations!BG9)),-4,LOG10(Calculations!BG9)))</f>
        <v>-4</v>
      </c>
      <c r="V77" s="166">
        <f>IF('DART-PCR'!$B$20="",-4,IF(ISERR(LOG10(Calculations!BJ9)),-4,LOG10(Calculations!BJ9)))</f>
        <v>-4</v>
      </c>
      <c r="W77" s="166">
        <f>IF('DART-PCR'!$C$20="",-4,IF(ISERR(LOG10(Calculations!BM9)),-4,LOG10(Calculations!BM9)))</f>
        <v>-4</v>
      </c>
      <c r="X77" s="166">
        <f>IF('DART-PCR'!$D$20="",-4,IF(ISERR(LOG10(Calculations!BP9)),-4,LOG10(Calculations!BP9)))</f>
        <v>-4</v>
      </c>
      <c r="Y77" s="166">
        <f>IF('DART-PCR'!$E$20="",-4,IF(ISERR(LOG10(Calculations!BS9)),-4,LOG10(Calculations!BS9)))</f>
        <v>-4</v>
      </c>
      <c r="Z77" s="166">
        <f>IF('DART-PCR'!$B$21="",-4,IF(ISERR(LOG10(Calculations!BV9)),-4,LOG10(Calculations!BV9)))</f>
        <v>-4</v>
      </c>
      <c r="AA77" s="166">
        <f>IF('DART-PCR'!$C$21="",-4,IF(ISERR(LOG10(Calculations!BY9)),-4,LOG10(Calculations!BY9)))</f>
        <v>-4</v>
      </c>
      <c r="AB77" s="166">
        <f>IF('DART-PCR'!$D$21="",-4,IF(ISERR(LOG10(Calculations!CB9)),-4,LOG10(Calculations!CB9)))</f>
        <v>-4</v>
      </c>
      <c r="AC77" s="166">
        <f>IF('DART-PCR'!$E$21="",-4,IF(ISERR(LOG10(Calculations!CE9)),-4,LOG10(Calculations!CE9)))</f>
        <v>-4</v>
      </c>
      <c r="AD77" s="166">
        <f>IF('DART-PCR'!$B$22="",-4,IF(ISERR(LOG10(Calculations!CH9)),-4,LOG10(Calculations!CH9)))</f>
        <v>-4</v>
      </c>
      <c r="AE77" s="166">
        <f>IF('DART-PCR'!$C$22="",-4,IF(ISERR(LOG10(Calculations!CK9)),-4,LOG10(Calculations!CK9)))</f>
        <v>-4</v>
      </c>
      <c r="AF77" s="166">
        <f>IF('DART-PCR'!$D$22="",-4,IF(ISERR(LOG10(Calculations!CN9)),-4,LOG10(Calculations!CN9)))</f>
        <v>-4</v>
      </c>
      <c r="AG77" s="166">
        <f>IF('DART-PCR'!$E$22="",-4,IF(ISERR(LOG10(Calculations!CQ9)),-4,LOG10(Calculations!CQ9)))</f>
        <v>-4</v>
      </c>
      <c r="AI77" s="170" t="e">
        <f t="shared" si="4"/>
        <v>#DIV/0!</v>
      </c>
      <c r="AJ77" s="170" t="e">
        <f t="shared" si="5"/>
        <v>#DIV/0!</v>
      </c>
      <c r="AK77" s="61" t="e">
        <f>LOG10($AJ$66/SQRT('DART-PCR'!$E$44))</f>
        <v>#DIV/0!</v>
      </c>
      <c r="AL77" s="61" t="e">
        <f>LOG10($AJ$66*SQRT('DART-PCR'!$E$44))</f>
        <v>#DIV/0!</v>
      </c>
    </row>
    <row r="78" spans="1:38" ht="12.75">
      <c r="A78" s="154">
        <v>9</v>
      </c>
      <c r="B78" s="166">
        <f>IF('DART-PCR'!$B$15="",-4,IF(ISERR(LOG10(Calculations!B10)),-4,LOG10(Calculations!B10)))</f>
        <v>-4</v>
      </c>
      <c r="C78" s="166">
        <f>IF('DART-PCR'!$C$15="",-4,IF(ISERR(LOG10(Calculations!E10)),-4,LOG10(Calculations!E10)))</f>
        <v>-4</v>
      </c>
      <c r="D78" s="166">
        <f>IF('DART-PCR'!$D$15="",-4,IF(ISERR(LOG10(Calculations!H10)),-4,LOG10(Calculations!H10)))</f>
        <v>-4</v>
      </c>
      <c r="E78" s="166">
        <f>IF('DART-PCR'!$E$15="",-4,IF(ISERR(LOG10(Calculations!K10)),-4,LOG10(Calculations!K10)))</f>
        <v>-4</v>
      </c>
      <c r="F78" s="166">
        <f>IF('DART-PCR'!$B$16="",-4,IF(ISERR(LOG10(Calculations!N10)),-4,LOG10(Calculations!N10)))</f>
        <v>-4</v>
      </c>
      <c r="G78" s="166">
        <f>IF('DART-PCR'!$C$16="",-4,IF(ISERR(LOG10(Calculations!Q10)),-4,LOG10(Calculations!Q10)))</f>
        <v>-4</v>
      </c>
      <c r="H78" s="166">
        <f>IF('DART-PCR'!$D$16="",-4,IF(ISERR(LOG10(Calculations!T10)),-4,LOG10(Calculations!T10)))</f>
        <v>-4</v>
      </c>
      <c r="I78" s="166">
        <f>IF('DART-PCR'!$E$16="",-4,IF(ISERR(LOG10(Calculations!W10)),-4,LOG10(Calculations!W10)))</f>
        <v>-4</v>
      </c>
      <c r="J78" s="166">
        <f>IF('DART-PCR'!$B$17="",-4,IF(ISERR(LOG10(Calculations!Z10)),-4,LOG10(Calculations!Z10)))</f>
        <v>-4</v>
      </c>
      <c r="K78" s="166">
        <f>IF('DART-PCR'!$C$17="",-4,IF(ISERR(LOG10(Calculations!AC10)),-4,LOG10(Calculations!AC10)))</f>
        <v>-4</v>
      </c>
      <c r="L78" s="166">
        <f>IF('DART-PCR'!$D$17="",-4,IF(ISERR(LOG10(Calculations!AF10)),-4,LOG10(Calculations!AF10)))</f>
        <v>-4</v>
      </c>
      <c r="M78" s="166">
        <f>IF('DART-PCR'!$E$17="",-4,IF(ISERR(LOG10(Calculations!AI10)),-4,LOG10(Calculations!AI10)))</f>
        <v>-4</v>
      </c>
      <c r="N78" s="166">
        <f>IF('DART-PCR'!$B$18="",-4,IF(ISERR(LOG10(Calculations!AL10)),-4,LOG10(Calculations!AL10)))</f>
        <v>-4</v>
      </c>
      <c r="O78" s="166">
        <f>IF('DART-PCR'!$C$18="",-4,IF(ISERR(LOG10(Calculations!AO10)),-4,LOG10(Calculations!AO10)))</f>
        <v>-4</v>
      </c>
      <c r="P78" s="166">
        <f>IF('DART-PCR'!$D$18="",-4,IF(ISERR(LOG10(Calculations!AR10)),-4,LOG10(Calculations!AR10)))</f>
        <v>-4</v>
      </c>
      <c r="Q78" s="166">
        <f>IF('DART-PCR'!$E$18="",-4,IF(ISERR(LOG10(Calculations!AU10)),-4,LOG10(Calculations!AU10)))</f>
        <v>-4</v>
      </c>
      <c r="R78" s="166">
        <f>IF('DART-PCR'!$B$19="",-4,IF(ISERR(LOG10(Calculations!AX10)),-4,LOG10(Calculations!AX10)))</f>
        <v>-4</v>
      </c>
      <c r="S78" s="166">
        <f>IF('DART-PCR'!$C$19="",-4,IF(ISERR(LOG10(Calculations!BA10)),-4,LOG10(Calculations!BA10)))</f>
        <v>-4</v>
      </c>
      <c r="T78" s="166">
        <f>IF('DART-PCR'!$D$19="",-4,IF(ISERR(LOG10(Calculations!BD10)),-4,LOG10(Calculations!BD10)))</f>
        <v>-4</v>
      </c>
      <c r="U78" s="166">
        <f>IF('DART-PCR'!$E$19="",-4,IF(ISERR(LOG10(Calculations!BG10)),-4,LOG10(Calculations!BG10)))</f>
        <v>-4</v>
      </c>
      <c r="V78" s="166">
        <f>IF('DART-PCR'!$B$20="",-4,IF(ISERR(LOG10(Calculations!BJ10)),-4,LOG10(Calculations!BJ10)))</f>
        <v>-4</v>
      </c>
      <c r="W78" s="166">
        <f>IF('DART-PCR'!$C$20="",-4,IF(ISERR(LOG10(Calculations!BM10)),-4,LOG10(Calculations!BM10)))</f>
        <v>-4</v>
      </c>
      <c r="X78" s="166">
        <f>IF('DART-PCR'!$D$20="",-4,IF(ISERR(LOG10(Calculations!BP10)),-4,LOG10(Calculations!BP10)))</f>
        <v>-4</v>
      </c>
      <c r="Y78" s="166">
        <f>IF('DART-PCR'!$E$20="",-4,IF(ISERR(LOG10(Calculations!BS10)),-4,LOG10(Calculations!BS10)))</f>
        <v>-4</v>
      </c>
      <c r="Z78" s="166">
        <f>IF('DART-PCR'!$B$21="",-4,IF(ISERR(LOG10(Calculations!BV10)),-4,LOG10(Calculations!BV10)))</f>
        <v>-4</v>
      </c>
      <c r="AA78" s="166">
        <f>IF('DART-PCR'!$C$21="",-4,IF(ISERR(LOG10(Calculations!BY10)),-4,LOG10(Calculations!BY10)))</f>
        <v>-4</v>
      </c>
      <c r="AB78" s="166">
        <f>IF('DART-PCR'!$D$21="",-4,IF(ISERR(LOG10(Calculations!CB10)),-4,LOG10(Calculations!CB10)))</f>
        <v>-4</v>
      </c>
      <c r="AC78" s="166">
        <f>IF('DART-PCR'!$E$21="",-4,IF(ISERR(LOG10(Calculations!CE10)),-4,LOG10(Calculations!CE10)))</f>
        <v>-4</v>
      </c>
      <c r="AD78" s="166">
        <f>IF('DART-PCR'!$B$22="",-4,IF(ISERR(LOG10(Calculations!CH10)),-4,LOG10(Calculations!CH10)))</f>
        <v>-4</v>
      </c>
      <c r="AE78" s="166">
        <f>IF('DART-PCR'!$C$22="",-4,IF(ISERR(LOG10(Calculations!CK10)),-4,LOG10(Calculations!CK10)))</f>
        <v>-4</v>
      </c>
      <c r="AF78" s="166">
        <f>IF('DART-PCR'!$D$22="",-4,IF(ISERR(LOG10(Calculations!CN10)),-4,LOG10(Calculations!CN10)))</f>
        <v>-4</v>
      </c>
      <c r="AG78" s="166">
        <f>IF('DART-PCR'!$E$22="",-4,IF(ISERR(LOG10(Calculations!CQ10)),-4,LOG10(Calculations!CQ10)))</f>
        <v>-4</v>
      </c>
      <c r="AI78" s="170" t="e">
        <f t="shared" si="4"/>
        <v>#DIV/0!</v>
      </c>
      <c r="AJ78" s="170" t="e">
        <f t="shared" si="5"/>
        <v>#DIV/0!</v>
      </c>
      <c r="AK78" s="61" t="e">
        <f>LOG10($AJ$66/SQRT('DART-PCR'!$E$44))</f>
        <v>#DIV/0!</v>
      </c>
      <c r="AL78" s="61" t="e">
        <f>LOG10($AJ$66*SQRT('DART-PCR'!$E$44))</f>
        <v>#DIV/0!</v>
      </c>
    </row>
    <row r="79" spans="1:38" ht="12.75">
      <c r="A79" s="154">
        <v>10</v>
      </c>
      <c r="B79" s="166">
        <f>IF('DART-PCR'!$B$15="",-4,IF(ISERR(LOG10(Calculations!B11)),-4,LOG10(Calculations!B11)))</f>
        <v>-4</v>
      </c>
      <c r="C79" s="166">
        <f>IF('DART-PCR'!$C$15="",-4,IF(ISERR(LOG10(Calculations!E11)),-4,LOG10(Calculations!E11)))</f>
        <v>-4</v>
      </c>
      <c r="D79" s="166">
        <f>IF('DART-PCR'!$D$15="",-4,IF(ISERR(LOG10(Calculations!H11)),-4,LOG10(Calculations!H11)))</f>
        <v>-4</v>
      </c>
      <c r="E79" s="166">
        <f>IF('DART-PCR'!$E$15="",-4,IF(ISERR(LOG10(Calculations!K11)),-4,LOG10(Calculations!K11)))</f>
        <v>-4</v>
      </c>
      <c r="F79" s="166">
        <f>IF('DART-PCR'!$B$16="",-4,IF(ISERR(LOG10(Calculations!N11)),-4,LOG10(Calculations!N11)))</f>
        <v>-4</v>
      </c>
      <c r="G79" s="166">
        <f>IF('DART-PCR'!$C$16="",-4,IF(ISERR(LOG10(Calculations!Q11)),-4,LOG10(Calculations!Q11)))</f>
        <v>-4</v>
      </c>
      <c r="H79" s="166">
        <f>IF('DART-PCR'!$D$16="",-4,IF(ISERR(LOG10(Calculations!T11)),-4,LOG10(Calculations!T11)))</f>
        <v>-4</v>
      </c>
      <c r="I79" s="166">
        <f>IF('DART-PCR'!$E$16="",-4,IF(ISERR(LOG10(Calculations!W11)),-4,LOG10(Calculations!W11)))</f>
        <v>-4</v>
      </c>
      <c r="J79" s="166">
        <f>IF('DART-PCR'!$B$17="",-4,IF(ISERR(LOG10(Calculations!Z11)),-4,LOG10(Calculations!Z11)))</f>
        <v>-4</v>
      </c>
      <c r="K79" s="166">
        <f>IF('DART-PCR'!$C$17="",-4,IF(ISERR(LOG10(Calculations!AC11)),-4,LOG10(Calculations!AC11)))</f>
        <v>-4</v>
      </c>
      <c r="L79" s="166">
        <f>IF('DART-PCR'!$D$17="",-4,IF(ISERR(LOG10(Calculations!AF11)),-4,LOG10(Calculations!AF11)))</f>
        <v>-4</v>
      </c>
      <c r="M79" s="166">
        <f>IF('DART-PCR'!$E$17="",-4,IF(ISERR(LOG10(Calculations!AI11)),-4,LOG10(Calculations!AI11)))</f>
        <v>-4</v>
      </c>
      <c r="N79" s="166">
        <f>IF('DART-PCR'!$B$18="",-4,IF(ISERR(LOG10(Calculations!AL11)),-4,LOG10(Calculations!AL11)))</f>
        <v>-4</v>
      </c>
      <c r="O79" s="166">
        <f>IF('DART-PCR'!$C$18="",-4,IF(ISERR(LOG10(Calculations!AO11)),-4,LOG10(Calculations!AO11)))</f>
        <v>-4</v>
      </c>
      <c r="P79" s="166">
        <f>IF('DART-PCR'!$D$18="",-4,IF(ISERR(LOG10(Calculations!AR11)),-4,LOG10(Calculations!AR11)))</f>
        <v>-4</v>
      </c>
      <c r="Q79" s="166">
        <f>IF('DART-PCR'!$E$18="",-4,IF(ISERR(LOG10(Calculations!AU11)),-4,LOG10(Calculations!AU11)))</f>
        <v>-4</v>
      </c>
      <c r="R79" s="166">
        <f>IF('DART-PCR'!$B$19="",-4,IF(ISERR(LOG10(Calculations!AX11)),-4,LOG10(Calculations!AX11)))</f>
        <v>-4</v>
      </c>
      <c r="S79" s="166">
        <f>IF('DART-PCR'!$C$19="",-4,IF(ISERR(LOG10(Calculations!BA11)),-4,LOG10(Calculations!BA11)))</f>
        <v>-4</v>
      </c>
      <c r="T79" s="166">
        <f>IF('DART-PCR'!$D$19="",-4,IF(ISERR(LOG10(Calculations!BD11)),-4,LOG10(Calculations!BD11)))</f>
        <v>-4</v>
      </c>
      <c r="U79" s="166">
        <f>IF('DART-PCR'!$E$19="",-4,IF(ISERR(LOG10(Calculations!BG11)),-4,LOG10(Calculations!BG11)))</f>
        <v>-4</v>
      </c>
      <c r="V79" s="166">
        <f>IF('DART-PCR'!$B$20="",-4,IF(ISERR(LOG10(Calculations!BJ11)),-4,LOG10(Calculations!BJ11)))</f>
        <v>-4</v>
      </c>
      <c r="W79" s="166">
        <f>IF('DART-PCR'!$C$20="",-4,IF(ISERR(LOG10(Calculations!BM11)),-4,LOG10(Calculations!BM11)))</f>
        <v>-4</v>
      </c>
      <c r="X79" s="166">
        <f>IF('DART-PCR'!$D$20="",-4,IF(ISERR(LOG10(Calculations!BP11)),-4,LOG10(Calculations!BP11)))</f>
        <v>-4</v>
      </c>
      <c r="Y79" s="166">
        <f>IF('DART-PCR'!$E$20="",-4,IF(ISERR(LOG10(Calculations!BS11)),-4,LOG10(Calculations!BS11)))</f>
        <v>-4</v>
      </c>
      <c r="Z79" s="166">
        <f>IF('DART-PCR'!$B$21="",-4,IF(ISERR(LOG10(Calculations!BV11)),-4,LOG10(Calculations!BV11)))</f>
        <v>-4</v>
      </c>
      <c r="AA79" s="166">
        <f>IF('DART-PCR'!$C$21="",-4,IF(ISERR(LOG10(Calculations!BY11)),-4,LOG10(Calculations!BY11)))</f>
        <v>-4</v>
      </c>
      <c r="AB79" s="166">
        <f>IF('DART-PCR'!$D$21="",-4,IF(ISERR(LOG10(Calculations!CB11)),-4,LOG10(Calculations!CB11)))</f>
        <v>-4</v>
      </c>
      <c r="AC79" s="166">
        <f>IF('DART-PCR'!$E$21="",-4,IF(ISERR(LOG10(Calculations!CE11)),-4,LOG10(Calculations!CE11)))</f>
        <v>-4</v>
      </c>
      <c r="AD79" s="166">
        <f>IF('DART-PCR'!$B$22="",-4,IF(ISERR(LOG10(Calculations!CH11)),-4,LOG10(Calculations!CH11)))</f>
        <v>-4</v>
      </c>
      <c r="AE79" s="166">
        <f>IF('DART-PCR'!$C$22="",-4,IF(ISERR(LOG10(Calculations!CK11)),-4,LOG10(Calculations!CK11)))</f>
        <v>-4</v>
      </c>
      <c r="AF79" s="166">
        <f>IF('DART-PCR'!$D$22="",-4,IF(ISERR(LOG10(Calculations!CN11)),-4,LOG10(Calculations!CN11)))</f>
        <v>-4</v>
      </c>
      <c r="AG79" s="166">
        <f>IF('DART-PCR'!$E$22="",-4,IF(ISERR(LOG10(Calculations!CQ11)),-4,LOG10(Calculations!CQ11)))</f>
        <v>-4</v>
      </c>
      <c r="AI79" s="170" t="e">
        <f t="shared" si="4"/>
        <v>#DIV/0!</v>
      </c>
      <c r="AJ79" s="170" t="e">
        <f t="shared" si="5"/>
        <v>#DIV/0!</v>
      </c>
      <c r="AK79" s="61" t="e">
        <f>LOG10($AJ$66/SQRT('DART-PCR'!$E$44))</f>
        <v>#DIV/0!</v>
      </c>
      <c r="AL79" s="61" t="e">
        <f>LOG10($AJ$66*SQRT('DART-PCR'!$E$44))</f>
        <v>#DIV/0!</v>
      </c>
    </row>
    <row r="80" spans="1:38" ht="12.75">
      <c r="A80" s="154">
        <v>11</v>
      </c>
      <c r="B80" s="166">
        <f>IF('DART-PCR'!$B$15="",-4,IF(ISERR(LOG10(Calculations!B12)),-4,LOG10(Calculations!B12)))</f>
        <v>-4</v>
      </c>
      <c r="C80" s="166">
        <f>IF('DART-PCR'!$C$15="",-4,IF(ISERR(LOG10(Calculations!E12)),-4,LOG10(Calculations!E12)))</f>
        <v>-4</v>
      </c>
      <c r="D80" s="166">
        <f>IF('DART-PCR'!$D$15="",-4,IF(ISERR(LOG10(Calculations!H12)),-4,LOG10(Calculations!H12)))</f>
        <v>-4</v>
      </c>
      <c r="E80" s="166">
        <f>IF('DART-PCR'!$E$15="",-4,IF(ISERR(LOG10(Calculations!K12)),-4,LOG10(Calculations!K12)))</f>
        <v>-4</v>
      </c>
      <c r="F80" s="166">
        <f>IF('DART-PCR'!$B$16="",-4,IF(ISERR(LOG10(Calculations!N12)),-4,LOG10(Calculations!N12)))</f>
        <v>-4</v>
      </c>
      <c r="G80" s="166">
        <f>IF('DART-PCR'!$C$16="",-4,IF(ISERR(LOG10(Calculations!Q12)),-4,LOG10(Calculations!Q12)))</f>
        <v>-4</v>
      </c>
      <c r="H80" s="166">
        <f>IF('DART-PCR'!$D$16="",-4,IF(ISERR(LOG10(Calculations!T12)),-4,LOG10(Calculations!T12)))</f>
        <v>-4</v>
      </c>
      <c r="I80" s="166">
        <f>IF('DART-PCR'!$E$16="",-4,IF(ISERR(LOG10(Calculations!W12)),-4,LOG10(Calculations!W12)))</f>
        <v>-4</v>
      </c>
      <c r="J80" s="166">
        <f>IF('DART-PCR'!$B$17="",-4,IF(ISERR(LOG10(Calculations!Z12)),-4,LOG10(Calculations!Z12)))</f>
        <v>-4</v>
      </c>
      <c r="K80" s="166">
        <f>IF('DART-PCR'!$C$17="",-4,IF(ISERR(LOG10(Calculations!AC12)),-4,LOG10(Calculations!AC12)))</f>
        <v>-4</v>
      </c>
      <c r="L80" s="166">
        <f>IF('DART-PCR'!$D$17="",-4,IF(ISERR(LOG10(Calculations!AF12)),-4,LOG10(Calculations!AF12)))</f>
        <v>-4</v>
      </c>
      <c r="M80" s="166">
        <f>IF('DART-PCR'!$E$17="",-4,IF(ISERR(LOG10(Calculations!AI12)),-4,LOG10(Calculations!AI12)))</f>
        <v>-4</v>
      </c>
      <c r="N80" s="166">
        <f>IF('DART-PCR'!$B$18="",-4,IF(ISERR(LOG10(Calculations!AL12)),-4,LOG10(Calculations!AL12)))</f>
        <v>-4</v>
      </c>
      <c r="O80" s="166">
        <f>IF('DART-PCR'!$C$18="",-4,IF(ISERR(LOG10(Calculations!AO12)),-4,LOG10(Calculations!AO12)))</f>
        <v>-4</v>
      </c>
      <c r="P80" s="166">
        <f>IF('DART-PCR'!$D$18="",-4,IF(ISERR(LOG10(Calculations!AR12)),-4,LOG10(Calculations!AR12)))</f>
        <v>-4</v>
      </c>
      <c r="Q80" s="166">
        <f>IF('DART-PCR'!$E$18="",-4,IF(ISERR(LOG10(Calculations!AU12)),-4,LOG10(Calculations!AU12)))</f>
        <v>-4</v>
      </c>
      <c r="R80" s="166">
        <f>IF('DART-PCR'!$B$19="",-4,IF(ISERR(LOG10(Calculations!AX12)),-4,LOG10(Calculations!AX12)))</f>
        <v>-4</v>
      </c>
      <c r="S80" s="166">
        <f>IF('DART-PCR'!$C$19="",-4,IF(ISERR(LOG10(Calculations!BA12)),-4,LOG10(Calculations!BA12)))</f>
        <v>-4</v>
      </c>
      <c r="T80" s="166">
        <f>IF('DART-PCR'!$D$19="",-4,IF(ISERR(LOG10(Calculations!BD12)),-4,LOG10(Calculations!BD12)))</f>
        <v>-4</v>
      </c>
      <c r="U80" s="166">
        <f>IF('DART-PCR'!$E$19="",-4,IF(ISERR(LOG10(Calculations!BG12)),-4,LOG10(Calculations!BG12)))</f>
        <v>-4</v>
      </c>
      <c r="V80" s="166">
        <f>IF('DART-PCR'!$B$20="",-4,IF(ISERR(LOG10(Calculations!BJ12)),-4,LOG10(Calculations!BJ12)))</f>
        <v>-4</v>
      </c>
      <c r="W80" s="166">
        <f>IF('DART-PCR'!$C$20="",-4,IF(ISERR(LOG10(Calculations!BM12)),-4,LOG10(Calculations!BM12)))</f>
        <v>-4</v>
      </c>
      <c r="X80" s="166">
        <f>IF('DART-PCR'!$D$20="",-4,IF(ISERR(LOG10(Calculations!BP12)),-4,LOG10(Calculations!BP12)))</f>
        <v>-4</v>
      </c>
      <c r="Y80" s="166">
        <f>IF('DART-PCR'!$E$20="",-4,IF(ISERR(LOG10(Calculations!BS12)),-4,LOG10(Calculations!BS12)))</f>
        <v>-4</v>
      </c>
      <c r="Z80" s="166">
        <f>IF('DART-PCR'!$B$21="",-4,IF(ISERR(LOG10(Calculations!BV12)),-4,LOG10(Calculations!BV12)))</f>
        <v>-4</v>
      </c>
      <c r="AA80" s="166">
        <f>IF('DART-PCR'!$C$21="",-4,IF(ISERR(LOG10(Calculations!BY12)),-4,LOG10(Calculations!BY12)))</f>
        <v>-4</v>
      </c>
      <c r="AB80" s="166">
        <f>IF('DART-PCR'!$D$21="",-4,IF(ISERR(LOG10(Calculations!CB12)),-4,LOG10(Calculations!CB12)))</f>
        <v>-4</v>
      </c>
      <c r="AC80" s="166">
        <f>IF('DART-PCR'!$E$21="",-4,IF(ISERR(LOG10(Calculations!CE12)),-4,LOG10(Calculations!CE12)))</f>
        <v>-4</v>
      </c>
      <c r="AD80" s="166">
        <f>IF('DART-PCR'!$B$22="",-4,IF(ISERR(LOG10(Calculations!CH12)),-4,LOG10(Calculations!CH12)))</f>
        <v>-4</v>
      </c>
      <c r="AE80" s="166">
        <f>IF('DART-PCR'!$C$22="",-4,IF(ISERR(LOG10(Calculations!CK12)),-4,LOG10(Calculations!CK12)))</f>
        <v>-4</v>
      </c>
      <c r="AF80" s="166">
        <f>IF('DART-PCR'!$D$22="",-4,IF(ISERR(LOG10(Calculations!CN12)),-4,LOG10(Calculations!CN12)))</f>
        <v>-4</v>
      </c>
      <c r="AG80" s="166">
        <f>IF('DART-PCR'!$E$22="",-4,IF(ISERR(LOG10(Calculations!CQ12)),-4,LOG10(Calculations!CQ12)))</f>
        <v>-4</v>
      </c>
      <c r="AI80" s="170" t="e">
        <f t="shared" si="4"/>
        <v>#DIV/0!</v>
      </c>
      <c r="AJ80" s="170" t="e">
        <f t="shared" si="5"/>
        <v>#DIV/0!</v>
      </c>
      <c r="AK80" s="61" t="e">
        <f>LOG10($AJ$66/SQRT('DART-PCR'!$E$44))</f>
        <v>#DIV/0!</v>
      </c>
      <c r="AL80" s="61" t="e">
        <f>LOG10($AJ$66*SQRT('DART-PCR'!$E$44))</f>
        <v>#DIV/0!</v>
      </c>
    </row>
    <row r="81" spans="1:38" ht="12.75">
      <c r="A81" s="154">
        <v>12</v>
      </c>
      <c r="B81" s="166">
        <f>IF('DART-PCR'!$B$15="",-4,IF(ISERR(LOG10(Calculations!B13)),-4,LOG10(Calculations!B13)))</f>
        <v>-4</v>
      </c>
      <c r="C81" s="166">
        <f>IF('DART-PCR'!$C$15="",-4,IF(ISERR(LOG10(Calculations!E13)),-4,LOG10(Calculations!E13)))</f>
        <v>-4</v>
      </c>
      <c r="D81" s="166">
        <f>IF('DART-PCR'!$D$15="",-4,IF(ISERR(LOG10(Calculations!H13)),-4,LOG10(Calculations!H13)))</f>
        <v>-4</v>
      </c>
      <c r="E81" s="166">
        <f>IF('DART-PCR'!$E$15="",-4,IF(ISERR(LOG10(Calculations!K13)),-4,LOG10(Calculations!K13)))</f>
        <v>-4</v>
      </c>
      <c r="F81" s="166">
        <f>IF('DART-PCR'!$B$16="",-4,IF(ISERR(LOG10(Calculations!N13)),-4,LOG10(Calculations!N13)))</f>
        <v>-4</v>
      </c>
      <c r="G81" s="166">
        <f>IF('DART-PCR'!$C$16="",-4,IF(ISERR(LOG10(Calculations!Q13)),-4,LOG10(Calculations!Q13)))</f>
        <v>-4</v>
      </c>
      <c r="H81" s="166">
        <f>IF('DART-PCR'!$D$16="",-4,IF(ISERR(LOG10(Calculations!T13)),-4,LOG10(Calculations!T13)))</f>
        <v>-4</v>
      </c>
      <c r="I81" s="166">
        <f>IF('DART-PCR'!$E$16="",-4,IF(ISERR(LOG10(Calculations!W13)),-4,LOG10(Calculations!W13)))</f>
        <v>-4</v>
      </c>
      <c r="J81" s="166">
        <f>IF('DART-PCR'!$B$17="",-4,IF(ISERR(LOG10(Calculations!Z13)),-4,LOG10(Calculations!Z13)))</f>
        <v>-4</v>
      </c>
      <c r="K81" s="166">
        <f>IF('DART-PCR'!$C$17="",-4,IF(ISERR(LOG10(Calculations!AC13)),-4,LOG10(Calculations!AC13)))</f>
        <v>-4</v>
      </c>
      <c r="L81" s="166">
        <f>IF('DART-PCR'!$D$17="",-4,IF(ISERR(LOG10(Calculations!AF13)),-4,LOG10(Calculations!AF13)))</f>
        <v>-4</v>
      </c>
      <c r="M81" s="166">
        <f>IF('DART-PCR'!$E$17="",-4,IF(ISERR(LOG10(Calculations!AI13)),-4,LOG10(Calculations!AI13)))</f>
        <v>-4</v>
      </c>
      <c r="N81" s="166">
        <f>IF('DART-PCR'!$B$18="",-4,IF(ISERR(LOG10(Calculations!AL13)),-4,LOG10(Calculations!AL13)))</f>
        <v>-4</v>
      </c>
      <c r="O81" s="166">
        <f>IF('DART-PCR'!$C$18="",-4,IF(ISERR(LOG10(Calculations!AO13)),-4,LOG10(Calculations!AO13)))</f>
        <v>-4</v>
      </c>
      <c r="P81" s="166">
        <f>IF('DART-PCR'!$D$18="",-4,IF(ISERR(LOG10(Calculations!AR13)),-4,LOG10(Calculations!AR13)))</f>
        <v>-4</v>
      </c>
      <c r="Q81" s="166">
        <f>IF('DART-PCR'!$E$18="",-4,IF(ISERR(LOG10(Calculations!AU13)),-4,LOG10(Calculations!AU13)))</f>
        <v>-4</v>
      </c>
      <c r="R81" s="166">
        <f>IF('DART-PCR'!$B$19="",-4,IF(ISERR(LOG10(Calculations!AX13)),-4,LOG10(Calculations!AX13)))</f>
        <v>-4</v>
      </c>
      <c r="S81" s="166">
        <f>IF('DART-PCR'!$C$19="",-4,IF(ISERR(LOG10(Calculations!BA13)),-4,LOG10(Calculations!BA13)))</f>
        <v>-4</v>
      </c>
      <c r="T81" s="166">
        <f>IF('DART-PCR'!$D$19="",-4,IF(ISERR(LOG10(Calculations!BD13)),-4,LOG10(Calculations!BD13)))</f>
        <v>-4</v>
      </c>
      <c r="U81" s="166">
        <f>IF('DART-PCR'!$E$19="",-4,IF(ISERR(LOG10(Calculations!BG13)),-4,LOG10(Calculations!BG13)))</f>
        <v>-4</v>
      </c>
      <c r="V81" s="166">
        <f>IF('DART-PCR'!$B$20="",-4,IF(ISERR(LOG10(Calculations!BJ13)),-4,LOG10(Calculations!BJ13)))</f>
        <v>-4</v>
      </c>
      <c r="W81" s="166">
        <f>IF('DART-PCR'!$C$20="",-4,IF(ISERR(LOG10(Calculations!BM13)),-4,LOG10(Calculations!BM13)))</f>
        <v>-4</v>
      </c>
      <c r="X81" s="166">
        <f>IF('DART-PCR'!$D$20="",-4,IF(ISERR(LOG10(Calculations!BP13)),-4,LOG10(Calculations!BP13)))</f>
        <v>-4</v>
      </c>
      <c r="Y81" s="166">
        <f>IF('DART-PCR'!$E$20="",-4,IF(ISERR(LOG10(Calculations!BS13)),-4,LOG10(Calculations!BS13)))</f>
        <v>-4</v>
      </c>
      <c r="Z81" s="166">
        <f>IF('DART-PCR'!$B$21="",-4,IF(ISERR(LOG10(Calculations!BV13)),-4,LOG10(Calculations!BV13)))</f>
        <v>-4</v>
      </c>
      <c r="AA81" s="166">
        <f>IF('DART-PCR'!$C$21="",-4,IF(ISERR(LOG10(Calculations!BY13)),-4,LOG10(Calculations!BY13)))</f>
        <v>-4</v>
      </c>
      <c r="AB81" s="166">
        <f>IF('DART-PCR'!$D$21="",-4,IF(ISERR(LOG10(Calculations!CB13)),-4,LOG10(Calculations!CB13)))</f>
        <v>-4</v>
      </c>
      <c r="AC81" s="166">
        <f>IF('DART-PCR'!$E$21="",-4,IF(ISERR(LOG10(Calculations!CE13)),-4,LOG10(Calculations!CE13)))</f>
        <v>-4</v>
      </c>
      <c r="AD81" s="166">
        <f>IF('DART-PCR'!$B$22="",-4,IF(ISERR(LOG10(Calculations!CH13)),-4,LOG10(Calculations!CH13)))</f>
        <v>-4</v>
      </c>
      <c r="AE81" s="166">
        <f>IF('DART-PCR'!$C$22="",-4,IF(ISERR(LOG10(Calculations!CK13)),-4,LOG10(Calculations!CK13)))</f>
        <v>-4</v>
      </c>
      <c r="AF81" s="166">
        <f>IF('DART-PCR'!$D$22="",-4,IF(ISERR(LOG10(Calculations!CN13)),-4,LOG10(Calculations!CN13)))</f>
        <v>-4</v>
      </c>
      <c r="AG81" s="166">
        <f>IF('DART-PCR'!$E$22="",-4,IF(ISERR(LOG10(Calculations!CQ13)),-4,LOG10(Calculations!CQ13)))</f>
        <v>-4</v>
      </c>
      <c r="AI81" s="170" t="e">
        <f t="shared" si="4"/>
        <v>#DIV/0!</v>
      </c>
      <c r="AJ81" s="170" t="e">
        <f t="shared" si="5"/>
        <v>#DIV/0!</v>
      </c>
      <c r="AK81" s="61" t="e">
        <f>LOG10($AJ$66/SQRT('DART-PCR'!$E$44))</f>
        <v>#DIV/0!</v>
      </c>
      <c r="AL81" s="61" t="e">
        <f>LOG10($AJ$66*SQRT('DART-PCR'!$E$44))</f>
        <v>#DIV/0!</v>
      </c>
    </row>
    <row r="82" spans="1:38" ht="12.75">
      <c r="A82" s="154">
        <v>13</v>
      </c>
      <c r="B82" s="166">
        <f>IF('DART-PCR'!$B$15="",-4,IF(ISERR(LOG10(Calculations!B14)),-4,LOG10(Calculations!B14)))</f>
        <v>-4</v>
      </c>
      <c r="C82" s="166">
        <f>IF('DART-PCR'!$C$15="",-4,IF(ISERR(LOG10(Calculations!E14)),-4,LOG10(Calculations!E14)))</f>
        <v>-4</v>
      </c>
      <c r="D82" s="166">
        <f>IF('DART-PCR'!$D$15="",-4,IF(ISERR(LOG10(Calculations!H14)),-4,LOG10(Calculations!H14)))</f>
        <v>-4</v>
      </c>
      <c r="E82" s="166">
        <f>IF('DART-PCR'!$E$15="",-4,IF(ISERR(LOG10(Calculations!K14)),-4,LOG10(Calculations!K14)))</f>
        <v>-4</v>
      </c>
      <c r="F82" s="166">
        <f>IF('DART-PCR'!$B$16="",-4,IF(ISERR(LOG10(Calculations!N14)),-4,LOG10(Calculations!N14)))</f>
        <v>-4</v>
      </c>
      <c r="G82" s="166">
        <f>IF('DART-PCR'!$C$16="",-4,IF(ISERR(LOG10(Calculations!Q14)),-4,LOG10(Calculations!Q14)))</f>
        <v>-4</v>
      </c>
      <c r="H82" s="166">
        <f>IF('DART-PCR'!$D$16="",-4,IF(ISERR(LOG10(Calculations!T14)),-4,LOG10(Calculations!T14)))</f>
        <v>-4</v>
      </c>
      <c r="I82" s="166">
        <f>IF('DART-PCR'!$E$16="",-4,IF(ISERR(LOG10(Calculations!W14)),-4,LOG10(Calculations!W14)))</f>
        <v>-4</v>
      </c>
      <c r="J82" s="166">
        <f>IF('DART-PCR'!$B$17="",-4,IF(ISERR(LOG10(Calculations!Z14)),-4,LOG10(Calculations!Z14)))</f>
        <v>-4</v>
      </c>
      <c r="K82" s="166">
        <f>IF('DART-PCR'!$C$17="",-4,IF(ISERR(LOG10(Calculations!AC14)),-4,LOG10(Calculations!AC14)))</f>
        <v>-4</v>
      </c>
      <c r="L82" s="166">
        <f>IF('DART-PCR'!$D$17="",-4,IF(ISERR(LOG10(Calculations!AF14)),-4,LOG10(Calculations!AF14)))</f>
        <v>-4</v>
      </c>
      <c r="M82" s="166">
        <f>IF('DART-PCR'!$E$17="",-4,IF(ISERR(LOG10(Calculations!AI14)),-4,LOG10(Calculations!AI14)))</f>
        <v>-4</v>
      </c>
      <c r="N82" s="166">
        <f>IF('DART-PCR'!$B$18="",-4,IF(ISERR(LOG10(Calculations!AL14)),-4,LOG10(Calculations!AL14)))</f>
        <v>-4</v>
      </c>
      <c r="O82" s="166">
        <f>IF('DART-PCR'!$C$18="",-4,IF(ISERR(LOG10(Calculations!AO14)),-4,LOG10(Calculations!AO14)))</f>
        <v>-4</v>
      </c>
      <c r="P82" s="166">
        <f>IF('DART-PCR'!$D$18="",-4,IF(ISERR(LOG10(Calculations!AR14)),-4,LOG10(Calculations!AR14)))</f>
        <v>-4</v>
      </c>
      <c r="Q82" s="166">
        <f>IF('DART-PCR'!$E$18="",-4,IF(ISERR(LOG10(Calculations!AU14)),-4,LOG10(Calculations!AU14)))</f>
        <v>-4</v>
      </c>
      <c r="R82" s="166">
        <f>IF('DART-PCR'!$B$19="",-4,IF(ISERR(LOG10(Calculations!AX14)),-4,LOG10(Calculations!AX14)))</f>
        <v>-4</v>
      </c>
      <c r="S82" s="166">
        <f>IF('DART-PCR'!$C$19="",-4,IF(ISERR(LOG10(Calculations!BA14)),-4,LOG10(Calculations!BA14)))</f>
        <v>-4</v>
      </c>
      <c r="T82" s="166">
        <f>IF('DART-PCR'!$D$19="",-4,IF(ISERR(LOG10(Calculations!BD14)),-4,LOG10(Calculations!BD14)))</f>
        <v>-4</v>
      </c>
      <c r="U82" s="166">
        <f>IF('DART-PCR'!$E$19="",-4,IF(ISERR(LOG10(Calculations!BG14)),-4,LOG10(Calculations!BG14)))</f>
        <v>-4</v>
      </c>
      <c r="V82" s="166">
        <f>IF('DART-PCR'!$B$20="",-4,IF(ISERR(LOG10(Calculations!BJ14)),-4,LOG10(Calculations!BJ14)))</f>
        <v>-4</v>
      </c>
      <c r="W82" s="166">
        <f>IF('DART-PCR'!$C$20="",-4,IF(ISERR(LOG10(Calculations!BM14)),-4,LOG10(Calculations!BM14)))</f>
        <v>-4</v>
      </c>
      <c r="X82" s="166">
        <f>IF('DART-PCR'!$D$20="",-4,IF(ISERR(LOG10(Calculations!BP14)),-4,LOG10(Calculations!BP14)))</f>
        <v>-4</v>
      </c>
      <c r="Y82" s="166">
        <f>IF('DART-PCR'!$E$20="",-4,IF(ISERR(LOG10(Calculations!BS14)),-4,LOG10(Calculations!BS14)))</f>
        <v>-4</v>
      </c>
      <c r="Z82" s="166">
        <f>IF('DART-PCR'!$B$21="",-4,IF(ISERR(LOG10(Calculations!BV14)),-4,LOG10(Calculations!BV14)))</f>
        <v>-4</v>
      </c>
      <c r="AA82" s="166">
        <f>IF('DART-PCR'!$C$21="",-4,IF(ISERR(LOG10(Calculations!BY14)),-4,LOG10(Calculations!BY14)))</f>
        <v>-4</v>
      </c>
      <c r="AB82" s="166">
        <f>IF('DART-PCR'!$D$21="",-4,IF(ISERR(LOG10(Calculations!CB14)),-4,LOG10(Calculations!CB14)))</f>
        <v>-4</v>
      </c>
      <c r="AC82" s="166">
        <f>IF('DART-PCR'!$E$21="",-4,IF(ISERR(LOG10(Calculations!CE14)),-4,LOG10(Calculations!CE14)))</f>
        <v>-4</v>
      </c>
      <c r="AD82" s="166">
        <f>IF('DART-PCR'!$B$22="",-4,IF(ISERR(LOG10(Calculations!CH14)),-4,LOG10(Calculations!CH14)))</f>
        <v>-4</v>
      </c>
      <c r="AE82" s="166">
        <f>IF('DART-PCR'!$C$22="",-4,IF(ISERR(LOG10(Calculations!CK14)),-4,LOG10(Calculations!CK14)))</f>
        <v>-4</v>
      </c>
      <c r="AF82" s="166">
        <f>IF('DART-PCR'!$D$22="",-4,IF(ISERR(LOG10(Calculations!CN14)),-4,LOG10(Calculations!CN14)))</f>
        <v>-4</v>
      </c>
      <c r="AG82" s="166">
        <f>IF('DART-PCR'!$E$22="",-4,IF(ISERR(LOG10(Calculations!CQ14)),-4,LOG10(Calculations!CQ14)))</f>
        <v>-4</v>
      </c>
      <c r="AI82" s="170" t="e">
        <f t="shared" si="4"/>
        <v>#DIV/0!</v>
      </c>
      <c r="AJ82" s="170" t="e">
        <f t="shared" si="5"/>
        <v>#DIV/0!</v>
      </c>
      <c r="AK82" s="61" t="e">
        <f>LOG10($AJ$66/SQRT('DART-PCR'!$E$44))</f>
        <v>#DIV/0!</v>
      </c>
      <c r="AL82" s="61" t="e">
        <f>LOG10($AJ$66*SQRT('DART-PCR'!$E$44))</f>
        <v>#DIV/0!</v>
      </c>
    </row>
    <row r="83" spans="1:38" ht="12.75">
      <c r="A83" s="154">
        <v>14</v>
      </c>
      <c r="B83" s="166">
        <f>IF('DART-PCR'!$B$15="",-4,IF(ISERR(LOG10(Calculations!B15)),-4,LOG10(Calculations!B15)))</f>
        <v>-4</v>
      </c>
      <c r="C83" s="166">
        <f>IF('DART-PCR'!$C$15="",-4,IF(ISERR(LOG10(Calculations!E15)),-4,LOG10(Calculations!E15)))</f>
        <v>-4</v>
      </c>
      <c r="D83" s="166">
        <f>IF('DART-PCR'!$D$15="",-4,IF(ISERR(LOG10(Calculations!H15)),-4,LOG10(Calculations!H15)))</f>
        <v>-4</v>
      </c>
      <c r="E83" s="166">
        <f>IF('DART-PCR'!$E$15="",-4,IF(ISERR(LOG10(Calculations!K15)),-4,LOG10(Calculations!K15)))</f>
        <v>-4</v>
      </c>
      <c r="F83" s="166">
        <f>IF('DART-PCR'!$B$16="",-4,IF(ISERR(LOG10(Calculations!N15)),-4,LOG10(Calculations!N15)))</f>
        <v>-4</v>
      </c>
      <c r="G83" s="166">
        <f>IF('DART-PCR'!$C$16="",-4,IF(ISERR(LOG10(Calculations!Q15)),-4,LOG10(Calculations!Q15)))</f>
        <v>-4</v>
      </c>
      <c r="H83" s="166">
        <f>IF('DART-PCR'!$D$16="",-4,IF(ISERR(LOG10(Calculations!T15)),-4,LOG10(Calculations!T15)))</f>
        <v>-4</v>
      </c>
      <c r="I83" s="166">
        <f>IF('DART-PCR'!$E$16="",-4,IF(ISERR(LOG10(Calculations!W15)),-4,LOG10(Calculations!W15)))</f>
        <v>-4</v>
      </c>
      <c r="J83" s="166">
        <f>IF('DART-PCR'!$B$17="",-4,IF(ISERR(LOG10(Calculations!Z15)),-4,LOG10(Calculations!Z15)))</f>
        <v>-4</v>
      </c>
      <c r="K83" s="166">
        <f>IF('DART-PCR'!$C$17="",-4,IF(ISERR(LOG10(Calculations!AC15)),-4,LOG10(Calculations!AC15)))</f>
        <v>-4</v>
      </c>
      <c r="L83" s="166">
        <f>IF('DART-PCR'!$D$17="",-4,IF(ISERR(LOG10(Calculations!AF15)),-4,LOG10(Calculations!AF15)))</f>
        <v>-4</v>
      </c>
      <c r="M83" s="166">
        <f>IF('DART-PCR'!$E$17="",-4,IF(ISERR(LOG10(Calculations!AI15)),-4,LOG10(Calculations!AI15)))</f>
        <v>-4</v>
      </c>
      <c r="N83" s="166">
        <f>IF('DART-PCR'!$B$18="",-4,IF(ISERR(LOG10(Calculations!AL15)),-4,LOG10(Calculations!AL15)))</f>
        <v>-4</v>
      </c>
      <c r="O83" s="166">
        <f>IF('DART-PCR'!$C$18="",-4,IF(ISERR(LOG10(Calculations!AO15)),-4,LOG10(Calculations!AO15)))</f>
        <v>-4</v>
      </c>
      <c r="P83" s="166">
        <f>IF('DART-PCR'!$D$18="",-4,IF(ISERR(LOG10(Calculations!AR15)),-4,LOG10(Calculations!AR15)))</f>
        <v>-4</v>
      </c>
      <c r="Q83" s="166">
        <f>IF('DART-PCR'!$E$18="",-4,IF(ISERR(LOG10(Calculations!AU15)),-4,LOG10(Calculations!AU15)))</f>
        <v>-4</v>
      </c>
      <c r="R83" s="166">
        <f>IF('DART-PCR'!$B$19="",-4,IF(ISERR(LOG10(Calculations!AX15)),-4,LOG10(Calculations!AX15)))</f>
        <v>-4</v>
      </c>
      <c r="S83" s="166">
        <f>IF('DART-PCR'!$C$19="",-4,IF(ISERR(LOG10(Calculations!BA15)),-4,LOG10(Calculations!BA15)))</f>
        <v>-4</v>
      </c>
      <c r="T83" s="166">
        <f>IF('DART-PCR'!$D$19="",-4,IF(ISERR(LOG10(Calculations!BD15)),-4,LOG10(Calculations!BD15)))</f>
        <v>-4</v>
      </c>
      <c r="U83" s="166">
        <f>IF('DART-PCR'!$E$19="",-4,IF(ISERR(LOG10(Calculations!BG15)),-4,LOG10(Calculations!BG15)))</f>
        <v>-4</v>
      </c>
      <c r="V83" s="166">
        <f>IF('DART-PCR'!$B$20="",-4,IF(ISERR(LOG10(Calculations!BJ15)),-4,LOG10(Calculations!BJ15)))</f>
        <v>-4</v>
      </c>
      <c r="W83" s="166">
        <f>IF('DART-PCR'!$C$20="",-4,IF(ISERR(LOG10(Calculations!BM15)),-4,LOG10(Calculations!BM15)))</f>
        <v>-4</v>
      </c>
      <c r="X83" s="166">
        <f>IF('DART-PCR'!$D$20="",-4,IF(ISERR(LOG10(Calculations!BP15)),-4,LOG10(Calculations!BP15)))</f>
        <v>-4</v>
      </c>
      <c r="Y83" s="166">
        <f>IF('DART-PCR'!$E$20="",-4,IF(ISERR(LOG10(Calculations!BS15)),-4,LOG10(Calculations!BS15)))</f>
        <v>-4</v>
      </c>
      <c r="Z83" s="166">
        <f>IF('DART-PCR'!$B$21="",-4,IF(ISERR(LOG10(Calculations!BV15)),-4,LOG10(Calculations!BV15)))</f>
        <v>-4</v>
      </c>
      <c r="AA83" s="166">
        <f>IF('DART-PCR'!$C$21="",-4,IF(ISERR(LOG10(Calculations!BY15)),-4,LOG10(Calculations!BY15)))</f>
        <v>-4</v>
      </c>
      <c r="AB83" s="166">
        <f>IF('DART-PCR'!$D$21="",-4,IF(ISERR(LOG10(Calculations!CB15)),-4,LOG10(Calculations!CB15)))</f>
        <v>-4</v>
      </c>
      <c r="AC83" s="166">
        <f>IF('DART-PCR'!$E$21="",-4,IF(ISERR(LOG10(Calculations!CE15)),-4,LOG10(Calculations!CE15)))</f>
        <v>-4</v>
      </c>
      <c r="AD83" s="166">
        <f>IF('DART-PCR'!$B$22="",-4,IF(ISERR(LOG10(Calculations!CH15)),-4,LOG10(Calculations!CH15)))</f>
        <v>-4</v>
      </c>
      <c r="AE83" s="166">
        <f>IF('DART-PCR'!$C$22="",-4,IF(ISERR(LOG10(Calculations!CK15)),-4,LOG10(Calculations!CK15)))</f>
        <v>-4</v>
      </c>
      <c r="AF83" s="166">
        <f>IF('DART-PCR'!$D$22="",-4,IF(ISERR(LOG10(Calculations!CN15)),-4,LOG10(Calculations!CN15)))</f>
        <v>-4</v>
      </c>
      <c r="AG83" s="166">
        <f>IF('DART-PCR'!$E$22="",-4,IF(ISERR(LOG10(Calculations!CQ15)),-4,LOG10(Calculations!CQ15)))</f>
        <v>-4</v>
      </c>
      <c r="AI83" s="170" t="e">
        <f t="shared" si="4"/>
        <v>#DIV/0!</v>
      </c>
      <c r="AJ83" s="170" t="e">
        <f t="shared" si="5"/>
        <v>#DIV/0!</v>
      </c>
      <c r="AK83" s="61" t="e">
        <f>LOG10($AJ$66/SQRT('DART-PCR'!$E$44))</f>
        <v>#DIV/0!</v>
      </c>
      <c r="AL83" s="61" t="e">
        <f>LOG10($AJ$66*SQRT('DART-PCR'!$E$44))</f>
        <v>#DIV/0!</v>
      </c>
    </row>
    <row r="84" spans="1:38" ht="12.75">
      <c r="A84" s="154">
        <v>15</v>
      </c>
      <c r="B84" s="166">
        <f>IF('DART-PCR'!$B$15="",-4,IF(ISERR(LOG10(Calculations!B16)),-4,LOG10(Calculations!B16)))</f>
        <v>-4</v>
      </c>
      <c r="C84" s="166">
        <f>IF('DART-PCR'!$C$15="",-4,IF(ISERR(LOG10(Calculations!E16)),-4,LOG10(Calculations!E16)))</f>
        <v>-4</v>
      </c>
      <c r="D84" s="166">
        <f>IF('DART-PCR'!$D$15="",-4,IF(ISERR(LOG10(Calculations!H16)),-4,LOG10(Calculations!H16)))</f>
        <v>-4</v>
      </c>
      <c r="E84" s="166">
        <f>IF('DART-PCR'!$E$15="",-4,IF(ISERR(LOG10(Calculations!K16)),-4,LOG10(Calculations!K16)))</f>
        <v>-4</v>
      </c>
      <c r="F84" s="166">
        <f>IF('DART-PCR'!$B$16="",-4,IF(ISERR(LOG10(Calculations!N16)),-4,LOG10(Calculations!N16)))</f>
        <v>-4</v>
      </c>
      <c r="G84" s="166">
        <f>IF('DART-PCR'!$C$16="",-4,IF(ISERR(LOG10(Calculations!Q16)),-4,LOG10(Calculations!Q16)))</f>
        <v>-4</v>
      </c>
      <c r="H84" s="166">
        <f>IF('DART-PCR'!$D$16="",-4,IF(ISERR(LOG10(Calculations!T16)),-4,LOG10(Calculations!T16)))</f>
        <v>-4</v>
      </c>
      <c r="I84" s="166">
        <f>IF('DART-PCR'!$E$16="",-4,IF(ISERR(LOG10(Calculations!W16)),-4,LOG10(Calculations!W16)))</f>
        <v>-4</v>
      </c>
      <c r="J84" s="166">
        <f>IF('DART-PCR'!$B$17="",-4,IF(ISERR(LOG10(Calculations!Z16)),-4,LOG10(Calculations!Z16)))</f>
        <v>-4</v>
      </c>
      <c r="K84" s="166">
        <f>IF('DART-PCR'!$C$17="",-4,IF(ISERR(LOG10(Calculations!AC16)),-4,LOG10(Calculations!AC16)))</f>
        <v>-4</v>
      </c>
      <c r="L84" s="166">
        <f>IF('DART-PCR'!$D$17="",-4,IF(ISERR(LOG10(Calculations!AF16)),-4,LOG10(Calculations!AF16)))</f>
        <v>-4</v>
      </c>
      <c r="M84" s="166">
        <f>IF('DART-PCR'!$E$17="",-4,IF(ISERR(LOG10(Calculations!AI16)),-4,LOG10(Calculations!AI16)))</f>
        <v>-4</v>
      </c>
      <c r="N84" s="166">
        <f>IF('DART-PCR'!$B$18="",-4,IF(ISERR(LOG10(Calculations!AL16)),-4,LOG10(Calculations!AL16)))</f>
        <v>-4</v>
      </c>
      <c r="O84" s="166">
        <f>IF('DART-PCR'!$C$18="",-4,IF(ISERR(LOG10(Calculations!AO16)),-4,LOG10(Calculations!AO16)))</f>
        <v>-4</v>
      </c>
      <c r="P84" s="166">
        <f>IF('DART-PCR'!$D$18="",-4,IF(ISERR(LOG10(Calculations!AR16)),-4,LOG10(Calculations!AR16)))</f>
        <v>-4</v>
      </c>
      <c r="Q84" s="166">
        <f>IF('DART-PCR'!$E$18="",-4,IF(ISERR(LOG10(Calculations!AU16)),-4,LOG10(Calculations!AU16)))</f>
        <v>-4</v>
      </c>
      <c r="R84" s="166">
        <f>IF('DART-PCR'!$B$19="",-4,IF(ISERR(LOG10(Calculations!AX16)),-4,LOG10(Calculations!AX16)))</f>
        <v>-4</v>
      </c>
      <c r="S84" s="166">
        <f>IF('DART-PCR'!$C$19="",-4,IF(ISERR(LOG10(Calculations!BA16)),-4,LOG10(Calculations!BA16)))</f>
        <v>-4</v>
      </c>
      <c r="T84" s="166">
        <f>IF('DART-PCR'!$D$19="",-4,IF(ISERR(LOG10(Calculations!BD16)),-4,LOG10(Calculations!BD16)))</f>
        <v>-4</v>
      </c>
      <c r="U84" s="166">
        <f>IF('DART-PCR'!$E$19="",-4,IF(ISERR(LOG10(Calculations!BG16)),-4,LOG10(Calculations!BG16)))</f>
        <v>-4</v>
      </c>
      <c r="V84" s="166">
        <f>IF('DART-PCR'!$B$20="",-4,IF(ISERR(LOG10(Calculations!BJ16)),-4,LOG10(Calculations!BJ16)))</f>
        <v>-4</v>
      </c>
      <c r="W84" s="166">
        <f>IF('DART-PCR'!$C$20="",-4,IF(ISERR(LOG10(Calculations!BM16)),-4,LOG10(Calculations!BM16)))</f>
        <v>-4</v>
      </c>
      <c r="X84" s="166">
        <f>IF('DART-PCR'!$D$20="",-4,IF(ISERR(LOG10(Calculations!BP16)),-4,LOG10(Calculations!BP16)))</f>
        <v>-4</v>
      </c>
      <c r="Y84" s="166">
        <f>IF('DART-PCR'!$E$20="",-4,IF(ISERR(LOG10(Calculations!BS16)),-4,LOG10(Calculations!BS16)))</f>
        <v>-4</v>
      </c>
      <c r="Z84" s="166">
        <f>IF('DART-PCR'!$B$21="",-4,IF(ISERR(LOG10(Calculations!BV16)),-4,LOG10(Calculations!BV16)))</f>
        <v>-4</v>
      </c>
      <c r="AA84" s="166">
        <f>IF('DART-PCR'!$C$21="",-4,IF(ISERR(LOG10(Calculations!BY16)),-4,LOG10(Calculations!BY16)))</f>
        <v>-4</v>
      </c>
      <c r="AB84" s="166">
        <f>IF('DART-PCR'!$D$21="",-4,IF(ISERR(LOG10(Calculations!CB16)),-4,LOG10(Calculations!CB16)))</f>
        <v>-4</v>
      </c>
      <c r="AC84" s="166">
        <f>IF('DART-PCR'!$E$21="",-4,IF(ISERR(LOG10(Calculations!CE16)),-4,LOG10(Calculations!CE16)))</f>
        <v>-4</v>
      </c>
      <c r="AD84" s="166">
        <f>IF('DART-PCR'!$B$22="",-4,IF(ISERR(LOG10(Calculations!CH16)),-4,LOG10(Calculations!CH16)))</f>
        <v>-4</v>
      </c>
      <c r="AE84" s="166">
        <f>IF('DART-PCR'!$C$22="",-4,IF(ISERR(LOG10(Calculations!CK16)),-4,LOG10(Calculations!CK16)))</f>
        <v>-4</v>
      </c>
      <c r="AF84" s="166">
        <f>IF('DART-PCR'!$D$22="",-4,IF(ISERR(LOG10(Calculations!CN16)),-4,LOG10(Calculations!CN16)))</f>
        <v>-4</v>
      </c>
      <c r="AG84" s="166">
        <f>IF('DART-PCR'!$E$22="",-4,IF(ISERR(LOG10(Calculations!CQ16)),-4,LOG10(Calculations!CQ16)))</f>
        <v>-4</v>
      </c>
      <c r="AI84" s="170" t="e">
        <f t="shared" si="4"/>
        <v>#DIV/0!</v>
      </c>
      <c r="AJ84" s="170" t="e">
        <f t="shared" si="5"/>
        <v>#DIV/0!</v>
      </c>
      <c r="AK84" s="61" t="e">
        <f>LOG10($AJ$66/SQRT('DART-PCR'!$E$44))</f>
        <v>#DIV/0!</v>
      </c>
      <c r="AL84" s="61" t="e">
        <f>LOG10($AJ$66*SQRT('DART-PCR'!$E$44))</f>
        <v>#DIV/0!</v>
      </c>
    </row>
    <row r="85" spans="1:38" ht="12.75">
      <c r="A85" s="154">
        <v>16</v>
      </c>
      <c r="B85" s="166">
        <f>IF('DART-PCR'!$B$15="",-4,IF(ISERR(LOG10(Calculations!B17)),-4,LOG10(Calculations!B17)))</f>
        <v>-4</v>
      </c>
      <c r="C85" s="166">
        <f>IF('DART-PCR'!$C$15="",-4,IF(ISERR(LOG10(Calculations!E17)),-4,LOG10(Calculations!E17)))</f>
        <v>-4</v>
      </c>
      <c r="D85" s="166">
        <f>IF('DART-PCR'!$D$15="",-4,IF(ISERR(LOG10(Calculations!H17)),-4,LOG10(Calculations!H17)))</f>
        <v>-4</v>
      </c>
      <c r="E85" s="166">
        <f>IF('DART-PCR'!$E$15="",-4,IF(ISERR(LOG10(Calculations!K17)),-4,LOG10(Calculations!K17)))</f>
        <v>-4</v>
      </c>
      <c r="F85" s="166">
        <f>IF('DART-PCR'!$B$16="",-4,IF(ISERR(LOG10(Calculations!N17)),-4,LOG10(Calculations!N17)))</f>
        <v>-4</v>
      </c>
      <c r="G85" s="166">
        <f>IF('DART-PCR'!$C$16="",-4,IF(ISERR(LOG10(Calculations!Q17)),-4,LOG10(Calculations!Q17)))</f>
        <v>-4</v>
      </c>
      <c r="H85" s="166">
        <f>IF('DART-PCR'!$D$16="",-4,IF(ISERR(LOG10(Calculations!T17)),-4,LOG10(Calculations!T17)))</f>
        <v>-4</v>
      </c>
      <c r="I85" s="166">
        <f>IF('DART-PCR'!$E$16="",-4,IF(ISERR(LOG10(Calculations!W17)),-4,LOG10(Calculations!W17)))</f>
        <v>-4</v>
      </c>
      <c r="J85" s="166">
        <f>IF('DART-PCR'!$B$17="",-4,IF(ISERR(LOG10(Calculations!Z17)),-4,LOG10(Calculations!Z17)))</f>
        <v>-4</v>
      </c>
      <c r="K85" s="166">
        <f>IF('DART-PCR'!$C$17="",-4,IF(ISERR(LOG10(Calculations!AC17)),-4,LOG10(Calculations!AC17)))</f>
        <v>-4</v>
      </c>
      <c r="L85" s="166">
        <f>IF('DART-PCR'!$D$17="",-4,IF(ISERR(LOG10(Calculations!AF17)),-4,LOG10(Calculations!AF17)))</f>
        <v>-4</v>
      </c>
      <c r="M85" s="166">
        <f>IF('DART-PCR'!$E$17="",-4,IF(ISERR(LOG10(Calculations!AI17)),-4,LOG10(Calculations!AI17)))</f>
        <v>-4</v>
      </c>
      <c r="N85" s="166">
        <f>IF('DART-PCR'!$B$18="",-4,IF(ISERR(LOG10(Calculations!AL17)),-4,LOG10(Calculations!AL17)))</f>
        <v>-4</v>
      </c>
      <c r="O85" s="166">
        <f>IF('DART-PCR'!$C$18="",-4,IF(ISERR(LOG10(Calculations!AO17)),-4,LOG10(Calculations!AO17)))</f>
        <v>-4</v>
      </c>
      <c r="P85" s="166">
        <f>IF('DART-PCR'!$D$18="",-4,IF(ISERR(LOG10(Calculations!AR17)),-4,LOG10(Calculations!AR17)))</f>
        <v>-4</v>
      </c>
      <c r="Q85" s="166">
        <f>IF('DART-PCR'!$E$18="",-4,IF(ISERR(LOG10(Calculations!AU17)),-4,LOG10(Calculations!AU17)))</f>
        <v>-4</v>
      </c>
      <c r="R85" s="166">
        <f>IF('DART-PCR'!$B$19="",-4,IF(ISERR(LOG10(Calculations!AX17)),-4,LOG10(Calculations!AX17)))</f>
        <v>-4</v>
      </c>
      <c r="S85" s="166">
        <f>IF('DART-PCR'!$C$19="",-4,IF(ISERR(LOG10(Calculations!BA17)),-4,LOG10(Calculations!BA17)))</f>
        <v>-4</v>
      </c>
      <c r="T85" s="166">
        <f>IF('DART-PCR'!$D$19="",-4,IF(ISERR(LOG10(Calculations!BD17)),-4,LOG10(Calculations!BD17)))</f>
        <v>-4</v>
      </c>
      <c r="U85" s="166">
        <f>IF('DART-PCR'!$E$19="",-4,IF(ISERR(LOG10(Calculations!BG17)),-4,LOG10(Calculations!BG17)))</f>
        <v>-4</v>
      </c>
      <c r="V85" s="166">
        <f>IF('DART-PCR'!$B$20="",-4,IF(ISERR(LOG10(Calculations!BJ17)),-4,LOG10(Calculations!BJ17)))</f>
        <v>-4</v>
      </c>
      <c r="W85" s="166">
        <f>IF('DART-PCR'!$C$20="",-4,IF(ISERR(LOG10(Calculations!BM17)),-4,LOG10(Calculations!BM17)))</f>
        <v>-4</v>
      </c>
      <c r="X85" s="166">
        <f>IF('DART-PCR'!$D$20="",-4,IF(ISERR(LOG10(Calculations!BP17)),-4,LOG10(Calculations!BP17)))</f>
        <v>-4</v>
      </c>
      <c r="Y85" s="166">
        <f>IF('DART-PCR'!$E$20="",-4,IF(ISERR(LOG10(Calculations!BS17)),-4,LOG10(Calculations!BS17)))</f>
        <v>-4</v>
      </c>
      <c r="Z85" s="166">
        <f>IF('DART-PCR'!$B$21="",-4,IF(ISERR(LOG10(Calculations!BV17)),-4,LOG10(Calculations!BV17)))</f>
        <v>-4</v>
      </c>
      <c r="AA85" s="166">
        <f>IF('DART-PCR'!$C$21="",-4,IF(ISERR(LOG10(Calculations!BY17)),-4,LOG10(Calculations!BY17)))</f>
        <v>-4</v>
      </c>
      <c r="AB85" s="166">
        <f>IF('DART-PCR'!$D$21="",-4,IF(ISERR(LOG10(Calculations!CB17)),-4,LOG10(Calculations!CB17)))</f>
        <v>-4</v>
      </c>
      <c r="AC85" s="166">
        <f>IF('DART-PCR'!$E$21="",-4,IF(ISERR(LOG10(Calculations!CE17)),-4,LOG10(Calculations!CE17)))</f>
        <v>-4</v>
      </c>
      <c r="AD85" s="166">
        <f>IF('DART-PCR'!$B$22="",-4,IF(ISERR(LOG10(Calculations!CH17)),-4,LOG10(Calculations!CH17)))</f>
        <v>-4</v>
      </c>
      <c r="AE85" s="166">
        <f>IF('DART-PCR'!$C$22="",-4,IF(ISERR(LOG10(Calculations!CK17)),-4,LOG10(Calculations!CK17)))</f>
        <v>-4</v>
      </c>
      <c r="AF85" s="166">
        <f>IF('DART-PCR'!$D$22="",-4,IF(ISERR(LOG10(Calculations!CN17)),-4,LOG10(Calculations!CN17)))</f>
        <v>-4</v>
      </c>
      <c r="AG85" s="166">
        <f>IF('DART-PCR'!$E$22="",-4,IF(ISERR(LOG10(Calculations!CQ17)),-4,LOG10(Calculations!CQ17)))</f>
        <v>-4</v>
      </c>
      <c r="AI85" s="170" t="e">
        <f t="shared" si="4"/>
        <v>#DIV/0!</v>
      </c>
      <c r="AJ85" s="170" t="e">
        <f t="shared" si="5"/>
        <v>#DIV/0!</v>
      </c>
      <c r="AK85" s="61" t="e">
        <f>LOG10($AJ$66/SQRT('DART-PCR'!$E$44))</f>
        <v>#DIV/0!</v>
      </c>
      <c r="AL85" s="61" t="e">
        <f>LOG10($AJ$66*SQRT('DART-PCR'!$E$44))</f>
        <v>#DIV/0!</v>
      </c>
    </row>
    <row r="86" spans="1:38" ht="12.75">
      <c r="A86" s="154">
        <v>17</v>
      </c>
      <c r="B86" s="166">
        <f>IF('DART-PCR'!$B$15="",-4,IF(ISERR(LOG10(Calculations!B18)),-4,LOG10(Calculations!B18)))</f>
        <v>-4</v>
      </c>
      <c r="C86" s="166">
        <f>IF('DART-PCR'!$C$15="",-4,IF(ISERR(LOG10(Calculations!E18)),-4,LOG10(Calculations!E18)))</f>
        <v>-4</v>
      </c>
      <c r="D86" s="166">
        <f>IF('DART-PCR'!$D$15="",-4,IF(ISERR(LOG10(Calculations!H18)),-4,LOG10(Calculations!H18)))</f>
        <v>-4</v>
      </c>
      <c r="E86" s="166">
        <f>IF('DART-PCR'!$E$15="",-4,IF(ISERR(LOG10(Calculations!K18)),-4,LOG10(Calculations!K18)))</f>
        <v>-4</v>
      </c>
      <c r="F86" s="166">
        <f>IF('DART-PCR'!$B$16="",-4,IF(ISERR(LOG10(Calculations!N18)),-4,LOG10(Calculations!N18)))</f>
        <v>-4</v>
      </c>
      <c r="G86" s="166">
        <f>IF('DART-PCR'!$C$16="",-4,IF(ISERR(LOG10(Calculations!Q18)),-4,LOG10(Calculations!Q18)))</f>
        <v>-4</v>
      </c>
      <c r="H86" s="166">
        <f>IF('DART-PCR'!$D$16="",-4,IF(ISERR(LOG10(Calculations!T18)),-4,LOG10(Calculations!T18)))</f>
        <v>-4</v>
      </c>
      <c r="I86" s="166">
        <f>IF('DART-PCR'!$E$16="",-4,IF(ISERR(LOG10(Calculations!W18)),-4,LOG10(Calculations!W18)))</f>
        <v>-4</v>
      </c>
      <c r="J86" s="166">
        <f>IF('DART-PCR'!$B$17="",-4,IF(ISERR(LOG10(Calculations!Z18)),-4,LOG10(Calculations!Z18)))</f>
        <v>-4</v>
      </c>
      <c r="K86" s="166">
        <f>IF('DART-PCR'!$C$17="",-4,IF(ISERR(LOG10(Calculations!AC18)),-4,LOG10(Calculations!AC18)))</f>
        <v>-4</v>
      </c>
      <c r="L86" s="166">
        <f>IF('DART-PCR'!$D$17="",-4,IF(ISERR(LOG10(Calculations!AF18)),-4,LOG10(Calculations!AF18)))</f>
        <v>-4</v>
      </c>
      <c r="M86" s="166">
        <f>IF('DART-PCR'!$E$17="",-4,IF(ISERR(LOG10(Calculations!AI18)),-4,LOG10(Calculations!AI18)))</f>
        <v>-4</v>
      </c>
      <c r="N86" s="166">
        <f>IF('DART-PCR'!$B$18="",-4,IF(ISERR(LOG10(Calculations!AL18)),-4,LOG10(Calculations!AL18)))</f>
        <v>-4</v>
      </c>
      <c r="O86" s="166">
        <f>IF('DART-PCR'!$C$18="",-4,IF(ISERR(LOG10(Calculations!AO18)),-4,LOG10(Calculations!AO18)))</f>
        <v>-4</v>
      </c>
      <c r="P86" s="166">
        <f>IF('DART-PCR'!$D$18="",-4,IF(ISERR(LOG10(Calculations!AR18)),-4,LOG10(Calculations!AR18)))</f>
        <v>-4</v>
      </c>
      <c r="Q86" s="166">
        <f>IF('DART-PCR'!$E$18="",-4,IF(ISERR(LOG10(Calculations!AU18)),-4,LOG10(Calculations!AU18)))</f>
        <v>-4</v>
      </c>
      <c r="R86" s="166">
        <f>IF('DART-PCR'!$B$19="",-4,IF(ISERR(LOG10(Calculations!AX18)),-4,LOG10(Calculations!AX18)))</f>
        <v>-4</v>
      </c>
      <c r="S86" s="166">
        <f>IF('DART-PCR'!$C$19="",-4,IF(ISERR(LOG10(Calculations!BA18)),-4,LOG10(Calculations!BA18)))</f>
        <v>-4</v>
      </c>
      <c r="T86" s="166">
        <f>IF('DART-PCR'!$D$19="",-4,IF(ISERR(LOG10(Calculations!BD18)),-4,LOG10(Calculations!BD18)))</f>
        <v>-4</v>
      </c>
      <c r="U86" s="166">
        <f>IF('DART-PCR'!$E$19="",-4,IF(ISERR(LOG10(Calculations!BG18)),-4,LOG10(Calculations!BG18)))</f>
        <v>-4</v>
      </c>
      <c r="V86" s="166">
        <f>IF('DART-PCR'!$B$20="",-4,IF(ISERR(LOG10(Calculations!BJ18)),-4,LOG10(Calculations!BJ18)))</f>
        <v>-4</v>
      </c>
      <c r="W86" s="166">
        <f>IF('DART-PCR'!$C$20="",-4,IF(ISERR(LOG10(Calculations!BM18)),-4,LOG10(Calculations!BM18)))</f>
        <v>-4</v>
      </c>
      <c r="X86" s="166">
        <f>IF('DART-PCR'!$D$20="",-4,IF(ISERR(LOG10(Calculations!BP18)),-4,LOG10(Calculations!BP18)))</f>
        <v>-4</v>
      </c>
      <c r="Y86" s="166">
        <f>IF('DART-PCR'!$E$20="",-4,IF(ISERR(LOG10(Calculations!BS18)),-4,LOG10(Calculations!BS18)))</f>
        <v>-4</v>
      </c>
      <c r="Z86" s="166">
        <f>IF('DART-PCR'!$B$21="",-4,IF(ISERR(LOG10(Calculations!BV18)),-4,LOG10(Calculations!BV18)))</f>
        <v>-4</v>
      </c>
      <c r="AA86" s="166">
        <f>IF('DART-PCR'!$C$21="",-4,IF(ISERR(LOG10(Calculations!BY18)),-4,LOG10(Calculations!BY18)))</f>
        <v>-4</v>
      </c>
      <c r="AB86" s="166">
        <f>IF('DART-PCR'!$D$21="",-4,IF(ISERR(LOG10(Calculations!CB18)),-4,LOG10(Calculations!CB18)))</f>
        <v>-4</v>
      </c>
      <c r="AC86" s="166">
        <f>IF('DART-PCR'!$E$21="",-4,IF(ISERR(LOG10(Calculations!CE18)),-4,LOG10(Calculations!CE18)))</f>
        <v>-4</v>
      </c>
      <c r="AD86" s="166">
        <f>IF('DART-PCR'!$B$22="",-4,IF(ISERR(LOG10(Calculations!CH18)),-4,LOG10(Calculations!CH18)))</f>
        <v>-4</v>
      </c>
      <c r="AE86" s="166">
        <f>IF('DART-PCR'!$C$22="",-4,IF(ISERR(LOG10(Calculations!CK18)),-4,LOG10(Calculations!CK18)))</f>
        <v>-4</v>
      </c>
      <c r="AF86" s="166">
        <f>IF('DART-PCR'!$D$22="",-4,IF(ISERR(LOG10(Calculations!CN18)),-4,LOG10(Calculations!CN18)))</f>
        <v>-4</v>
      </c>
      <c r="AG86" s="166">
        <f>IF('DART-PCR'!$E$22="",-4,IF(ISERR(LOG10(Calculations!CQ18)),-4,LOG10(Calculations!CQ18)))</f>
        <v>-4</v>
      </c>
      <c r="AI86" s="170" t="e">
        <f t="shared" si="4"/>
        <v>#DIV/0!</v>
      </c>
      <c r="AJ86" s="170" t="e">
        <f t="shared" si="5"/>
        <v>#DIV/0!</v>
      </c>
      <c r="AK86" s="61" t="e">
        <f>LOG10($AJ$66/SQRT('DART-PCR'!$E$44))</f>
        <v>#DIV/0!</v>
      </c>
      <c r="AL86" s="61" t="e">
        <f>LOG10($AJ$66*SQRT('DART-PCR'!$E$44))</f>
        <v>#DIV/0!</v>
      </c>
    </row>
    <row r="87" spans="1:38" ht="12.75">
      <c r="A87" s="154">
        <v>18</v>
      </c>
      <c r="B87" s="166">
        <f>IF('DART-PCR'!$B$15="",-4,IF(ISERR(LOG10(Calculations!B19)),-4,LOG10(Calculations!B19)))</f>
        <v>-4</v>
      </c>
      <c r="C87" s="166">
        <f>IF('DART-PCR'!$C$15="",-4,IF(ISERR(LOG10(Calculations!E19)),-4,LOG10(Calculations!E19)))</f>
        <v>-4</v>
      </c>
      <c r="D87" s="166">
        <f>IF('DART-PCR'!$D$15="",-4,IF(ISERR(LOG10(Calculations!H19)),-4,LOG10(Calculations!H19)))</f>
        <v>-4</v>
      </c>
      <c r="E87" s="166">
        <f>IF('DART-PCR'!$E$15="",-4,IF(ISERR(LOG10(Calculations!K19)),-4,LOG10(Calculations!K19)))</f>
        <v>-4</v>
      </c>
      <c r="F87" s="166">
        <f>IF('DART-PCR'!$B$16="",-4,IF(ISERR(LOG10(Calculations!N19)),-4,LOG10(Calculations!N19)))</f>
        <v>-4</v>
      </c>
      <c r="G87" s="166">
        <f>IF('DART-PCR'!$C$16="",-4,IF(ISERR(LOG10(Calculations!Q19)),-4,LOG10(Calculations!Q19)))</f>
        <v>-4</v>
      </c>
      <c r="H87" s="166">
        <f>IF('DART-PCR'!$D$16="",-4,IF(ISERR(LOG10(Calculations!T19)),-4,LOG10(Calculations!T19)))</f>
        <v>-4</v>
      </c>
      <c r="I87" s="166">
        <f>IF('DART-PCR'!$E$16="",-4,IF(ISERR(LOG10(Calculations!W19)),-4,LOG10(Calculations!W19)))</f>
        <v>-4</v>
      </c>
      <c r="J87" s="166">
        <f>IF('DART-PCR'!$B$17="",-4,IF(ISERR(LOG10(Calculations!Z19)),-4,LOG10(Calculations!Z19)))</f>
        <v>-4</v>
      </c>
      <c r="K87" s="166">
        <f>IF('DART-PCR'!$C$17="",-4,IF(ISERR(LOG10(Calculations!AC19)),-4,LOG10(Calculations!AC19)))</f>
        <v>-4</v>
      </c>
      <c r="L87" s="166">
        <f>IF('DART-PCR'!$D$17="",-4,IF(ISERR(LOG10(Calculations!AF19)),-4,LOG10(Calculations!AF19)))</f>
        <v>-4</v>
      </c>
      <c r="M87" s="166">
        <f>IF('DART-PCR'!$E$17="",-4,IF(ISERR(LOG10(Calculations!AI19)),-4,LOG10(Calculations!AI19)))</f>
        <v>-4</v>
      </c>
      <c r="N87" s="166">
        <f>IF('DART-PCR'!$B$18="",-4,IF(ISERR(LOG10(Calculations!AL19)),-4,LOG10(Calculations!AL19)))</f>
        <v>-4</v>
      </c>
      <c r="O87" s="166">
        <f>IF('DART-PCR'!$C$18="",-4,IF(ISERR(LOG10(Calculations!AO19)),-4,LOG10(Calculations!AO19)))</f>
        <v>-4</v>
      </c>
      <c r="P87" s="166">
        <f>IF('DART-PCR'!$D$18="",-4,IF(ISERR(LOG10(Calculations!AR19)),-4,LOG10(Calculations!AR19)))</f>
        <v>-4</v>
      </c>
      <c r="Q87" s="166">
        <f>IF('DART-PCR'!$E$18="",-4,IF(ISERR(LOG10(Calculations!AU19)),-4,LOG10(Calculations!AU19)))</f>
        <v>-4</v>
      </c>
      <c r="R87" s="166">
        <f>IF('DART-PCR'!$B$19="",-4,IF(ISERR(LOG10(Calculations!AX19)),-4,LOG10(Calculations!AX19)))</f>
        <v>-4</v>
      </c>
      <c r="S87" s="166">
        <f>IF('DART-PCR'!$C$19="",-4,IF(ISERR(LOG10(Calculations!BA19)),-4,LOG10(Calculations!BA19)))</f>
        <v>-4</v>
      </c>
      <c r="T87" s="166">
        <f>IF('DART-PCR'!$D$19="",-4,IF(ISERR(LOG10(Calculations!BD19)),-4,LOG10(Calculations!BD19)))</f>
        <v>-4</v>
      </c>
      <c r="U87" s="166">
        <f>IF('DART-PCR'!$E$19="",-4,IF(ISERR(LOG10(Calculations!BG19)),-4,LOG10(Calculations!BG19)))</f>
        <v>-4</v>
      </c>
      <c r="V87" s="166">
        <f>IF('DART-PCR'!$B$20="",-4,IF(ISERR(LOG10(Calculations!BJ19)),-4,LOG10(Calculations!BJ19)))</f>
        <v>-4</v>
      </c>
      <c r="W87" s="166">
        <f>IF('DART-PCR'!$C$20="",-4,IF(ISERR(LOG10(Calculations!BM19)),-4,LOG10(Calculations!BM19)))</f>
        <v>-4</v>
      </c>
      <c r="X87" s="166">
        <f>IF('DART-PCR'!$D$20="",-4,IF(ISERR(LOG10(Calculations!BP19)),-4,LOG10(Calculations!BP19)))</f>
        <v>-4</v>
      </c>
      <c r="Y87" s="166">
        <f>IF('DART-PCR'!$E$20="",-4,IF(ISERR(LOG10(Calculations!BS19)),-4,LOG10(Calculations!BS19)))</f>
        <v>-4</v>
      </c>
      <c r="Z87" s="166">
        <f>IF('DART-PCR'!$B$21="",-4,IF(ISERR(LOG10(Calculations!BV19)),-4,LOG10(Calculations!BV19)))</f>
        <v>-4</v>
      </c>
      <c r="AA87" s="166">
        <f>IF('DART-PCR'!$C$21="",-4,IF(ISERR(LOG10(Calculations!BY19)),-4,LOG10(Calculations!BY19)))</f>
        <v>-4</v>
      </c>
      <c r="AB87" s="166">
        <f>IF('DART-PCR'!$D$21="",-4,IF(ISERR(LOG10(Calculations!CB19)),-4,LOG10(Calculations!CB19)))</f>
        <v>-4</v>
      </c>
      <c r="AC87" s="166">
        <f>IF('DART-PCR'!$E$21="",-4,IF(ISERR(LOG10(Calculations!CE19)),-4,LOG10(Calculations!CE19)))</f>
        <v>-4</v>
      </c>
      <c r="AD87" s="166">
        <f>IF('DART-PCR'!$B$22="",-4,IF(ISERR(LOG10(Calculations!CH19)),-4,LOG10(Calculations!CH19)))</f>
        <v>-4</v>
      </c>
      <c r="AE87" s="166">
        <f>IF('DART-PCR'!$C$22="",-4,IF(ISERR(LOG10(Calculations!CK19)),-4,LOG10(Calculations!CK19)))</f>
        <v>-4</v>
      </c>
      <c r="AF87" s="166">
        <f>IF('DART-PCR'!$D$22="",-4,IF(ISERR(LOG10(Calculations!CN19)),-4,LOG10(Calculations!CN19)))</f>
        <v>-4</v>
      </c>
      <c r="AG87" s="166">
        <f>IF('DART-PCR'!$E$22="",-4,IF(ISERR(LOG10(Calculations!CQ19)),-4,LOG10(Calculations!CQ19)))</f>
        <v>-4</v>
      </c>
      <c r="AI87" s="170" t="e">
        <f t="shared" si="4"/>
        <v>#DIV/0!</v>
      </c>
      <c r="AJ87" s="170" t="e">
        <f t="shared" si="5"/>
        <v>#DIV/0!</v>
      </c>
      <c r="AK87" s="61" t="e">
        <f>LOG10($AJ$66/SQRT('DART-PCR'!$E$44))</f>
        <v>#DIV/0!</v>
      </c>
      <c r="AL87" s="61" t="e">
        <f>LOG10($AJ$66*SQRT('DART-PCR'!$E$44))</f>
        <v>#DIV/0!</v>
      </c>
    </row>
    <row r="88" spans="1:38" ht="12.75">
      <c r="A88" s="154">
        <v>19</v>
      </c>
      <c r="B88" s="166">
        <f>IF('DART-PCR'!$B$15="",-4,IF(ISERR(LOG10(Calculations!B20)),-4,LOG10(Calculations!B20)))</f>
        <v>-4</v>
      </c>
      <c r="C88" s="166">
        <f>IF('DART-PCR'!$C$15="",-4,IF(ISERR(LOG10(Calculations!E20)),-4,LOG10(Calculations!E20)))</f>
        <v>-4</v>
      </c>
      <c r="D88" s="166">
        <f>IF('DART-PCR'!$D$15="",-4,IF(ISERR(LOG10(Calculations!H20)),-4,LOG10(Calculations!H20)))</f>
        <v>-4</v>
      </c>
      <c r="E88" s="166">
        <f>IF('DART-PCR'!$E$15="",-4,IF(ISERR(LOG10(Calculations!K20)),-4,LOG10(Calculations!K20)))</f>
        <v>-4</v>
      </c>
      <c r="F88" s="166">
        <f>IF('DART-PCR'!$B$16="",-4,IF(ISERR(LOG10(Calculations!N20)),-4,LOG10(Calculations!N20)))</f>
        <v>-4</v>
      </c>
      <c r="G88" s="166">
        <f>IF('DART-PCR'!$C$16="",-4,IF(ISERR(LOG10(Calculations!Q20)),-4,LOG10(Calculations!Q20)))</f>
        <v>-4</v>
      </c>
      <c r="H88" s="166">
        <f>IF('DART-PCR'!$D$16="",-4,IF(ISERR(LOG10(Calculations!T20)),-4,LOG10(Calculations!T20)))</f>
        <v>-4</v>
      </c>
      <c r="I88" s="166">
        <f>IF('DART-PCR'!$E$16="",-4,IF(ISERR(LOG10(Calculations!W20)),-4,LOG10(Calculations!W20)))</f>
        <v>-4</v>
      </c>
      <c r="J88" s="166">
        <f>IF('DART-PCR'!$B$17="",-4,IF(ISERR(LOG10(Calculations!Z20)),-4,LOG10(Calculations!Z20)))</f>
        <v>-4</v>
      </c>
      <c r="K88" s="166">
        <f>IF('DART-PCR'!$C$17="",-4,IF(ISERR(LOG10(Calculations!AC20)),-4,LOG10(Calculations!AC20)))</f>
        <v>-4</v>
      </c>
      <c r="L88" s="166">
        <f>IF('DART-PCR'!$D$17="",-4,IF(ISERR(LOG10(Calculations!AF20)),-4,LOG10(Calculations!AF20)))</f>
        <v>-4</v>
      </c>
      <c r="M88" s="166">
        <f>IF('DART-PCR'!$E$17="",-4,IF(ISERR(LOG10(Calculations!AI20)),-4,LOG10(Calculations!AI20)))</f>
        <v>-4</v>
      </c>
      <c r="N88" s="166">
        <f>IF('DART-PCR'!$B$18="",-4,IF(ISERR(LOG10(Calculations!AL20)),-4,LOG10(Calculations!AL20)))</f>
        <v>-4</v>
      </c>
      <c r="O88" s="166">
        <f>IF('DART-PCR'!$C$18="",-4,IF(ISERR(LOG10(Calculations!AO20)),-4,LOG10(Calculations!AO20)))</f>
        <v>-4</v>
      </c>
      <c r="P88" s="166">
        <f>IF('DART-PCR'!$D$18="",-4,IF(ISERR(LOG10(Calculations!AR20)),-4,LOG10(Calculations!AR20)))</f>
        <v>-4</v>
      </c>
      <c r="Q88" s="166">
        <f>IF('DART-PCR'!$E$18="",-4,IF(ISERR(LOG10(Calculations!AU20)),-4,LOG10(Calculations!AU20)))</f>
        <v>-4</v>
      </c>
      <c r="R88" s="166">
        <f>IF('DART-PCR'!$B$19="",-4,IF(ISERR(LOG10(Calculations!AX20)),-4,LOG10(Calculations!AX20)))</f>
        <v>-4</v>
      </c>
      <c r="S88" s="166">
        <f>IF('DART-PCR'!$C$19="",-4,IF(ISERR(LOG10(Calculations!BA20)),-4,LOG10(Calculations!BA20)))</f>
        <v>-4</v>
      </c>
      <c r="T88" s="166">
        <f>IF('DART-PCR'!$D$19="",-4,IF(ISERR(LOG10(Calculations!BD20)),-4,LOG10(Calculations!BD20)))</f>
        <v>-4</v>
      </c>
      <c r="U88" s="166">
        <f>IF('DART-PCR'!$E$19="",-4,IF(ISERR(LOG10(Calculations!BG20)),-4,LOG10(Calculations!BG20)))</f>
        <v>-4</v>
      </c>
      <c r="V88" s="166">
        <f>IF('DART-PCR'!$B$20="",-4,IF(ISERR(LOG10(Calculations!BJ20)),-4,LOG10(Calculations!BJ20)))</f>
        <v>-4</v>
      </c>
      <c r="W88" s="166">
        <f>IF('DART-PCR'!$C$20="",-4,IF(ISERR(LOG10(Calculations!BM20)),-4,LOG10(Calculations!BM20)))</f>
        <v>-4</v>
      </c>
      <c r="X88" s="166">
        <f>IF('DART-PCR'!$D$20="",-4,IF(ISERR(LOG10(Calculations!BP20)),-4,LOG10(Calculations!BP20)))</f>
        <v>-4</v>
      </c>
      <c r="Y88" s="166">
        <f>IF('DART-PCR'!$E$20="",-4,IF(ISERR(LOG10(Calculations!BS20)),-4,LOG10(Calculations!BS20)))</f>
        <v>-4</v>
      </c>
      <c r="Z88" s="166">
        <f>IF('DART-PCR'!$B$21="",-4,IF(ISERR(LOG10(Calculations!BV20)),-4,LOG10(Calculations!BV20)))</f>
        <v>-4</v>
      </c>
      <c r="AA88" s="166">
        <f>IF('DART-PCR'!$C$21="",-4,IF(ISERR(LOG10(Calculations!BY20)),-4,LOG10(Calculations!BY20)))</f>
        <v>-4</v>
      </c>
      <c r="AB88" s="166">
        <f>IF('DART-PCR'!$D$21="",-4,IF(ISERR(LOG10(Calculations!CB20)),-4,LOG10(Calculations!CB20)))</f>
        <v>-4</v>
      </c>
      <c r="AC88" s="166">
        <f>IF('DART-PCR'!$E$21="",-4,IF(ISERR(LOG10(Calculations!CE20)),-4,LOG10(Calculations!CE20)))</f>
        <v>-4</v>
      </c>
      <c r="AD88" s="166">
        <f>IF('DART-PCR'!$B$22="",-4,IF(ISERR(LOG10(Calculations!CH20)),-4,LOG10(Calculations!CH20)))</f>
        <v>-4</v>
      </c>
      <c r="AE88" s="166">
        <f>IF('DART-PCR'!$C$22="",-4,IF(ISERR(LOG10(Calculations!CK20)),-4,LOG10(Calculations!CK20)))</f>
        <v>-4</v>
      </c>
      <c r="AF88" s="166">
        <f>IF('DART-PCR'!$D$22="",-4,IF(ISERR(LOG10(Calculations!CN20)),-4,LOG10(Calculations!CN20)))</f>
        <v>-4</v>
      </c>
      <c r="AG88" s="166">
        <f>IF('DART-PCR'!$E$22="",-4,IF(ISERR(LOG10(Calculations!CQ20)),-4,LOG10(Calculations!CQ20)))</f>
        <v>-4</v>
      </c>
      <c r="AI88" s="170" t="e">
        <f t="shared" si="4"/>
        <v>#DIV/0!</v>
      </c>
      <c r="AJ88" s="170" t="e">
        <f t="shared" si="5"/>
        <v>#DIV/0!</v>
      </c>
      <c r="AK88" s="61" t="e">
        <f>LOG10($AJ$66/SQRT('DART-PCR'!$E$44))</f>
        <v>#DIV/0!</v>
      </c>
      <c r="AL88" s="61" t="e">
        <f>LOG10($AJ$66*SQRT('DART-PCR'!$E$44))</f>
        <v>#DIV/0!</v>
      </c>
    </row>
    <row r="89" spans="1:38" ht="12.75">
      <c r="A89" s="154">
        <v>20</v>
      </c>
      <c r="B89" s="166">
        <f>IF('DART-PCR'!$B$15="",-4,IF(ISERR(LOG10(Calculations!B21)),-4,LOG10(Calculations!B21)))</f>
        <v>-4</v>
      </c>
      <c r="C89" s="166">
        <f>IF('DART-PCR'!$C$15="",-4,IF(ISERR(LOG10(Calculations!E21)),-4,LOG10(Calculations!E21)))</f>
        <v>-4</v>
      </c>
      <c r="D89" s="166">
        <f>IF('DART-PCR'!$D$15="",-4,IF(ISERR(LOG10(Calculations!H21)),-4,LOG10(Calculations!H21)))</f>
        <v>-4</v>
      </c>
      <c r="E89" s="166">
        <f>IF('DART-PCR'!$E$15="",-4,IF(ISERR(LOG10(Calculations!K21)),-4,LOG10(Calculations!K21)))</f>
        <v>-4</v>
      </c>
      <c r="F89" s="166">
        <f>IF('DART-PCR'!$B$16="",-4,IF(ISERR(LOG10(Calculations!N21)),-4,LOG10(Calculations!N21)))</f>
        <v>-4</v>
      </c>
      <c r="G89" s="166">
        <f>IF('DART-PCR'!$C$16="",-4,IF(ISERR(LOG10(Calculations!Q21)),-4,LOG10(Calculations!Q21)))</f>
        <v>-4</v>
      </c>
      <c r="H89" s="166">
        <f>IF('DART-PCR'!$D$16="",-4,IF(ISERR(LOG10(Calculations!T21)),-4,LOG10(Calculations!T21)))</f>
        <v>-4</v>
      </c>
      <c r="I89" s="166">
        <f>IF('DART-PCR'!$E$16="",-4,IF(ISERR(LOG10(Calculations!W21)),-4,LOG10(Calculations!W21)))</f>
        <v>-4</v>
      </c>
      <c r="J89" s="166">
        <f>IF('DART-PCR'!$B$17="",-4,IF(ISERR(LOG10(Calculations!Z21)),-4,LOG10(Calculations!Z21)))</f>
        <v>-4</v>
      </c>
      <c r="K89" s="166">
        <f>IF('DART-PCR'!$C$17="",-4,IF(ISERR(LOG10(Calculations!AC21)),-4,LOG10(Calculations!AC21)))</f>
        <v>-4</v>
      </c>
      <c r="L89" s="166">
        <f>IF('DART-PCR'!$D$17="",-4,IF(ISERR(LOG10(Calculations!AF21)),-4,LOG10(Calculations!AF21)))</f>
        <v>-4</v>
      </c>
      <c r="M89" s="166">
        <f>IF('DART-PCR'!$E$17="",-4,IF(ISERR(LOG10(Calculations!AI21)),-4,LOG10(Calculations!AI21)))</f>
        <v>-4</v>
      </c>
      <c r="N89" s="166">
        <f>IF('DART-PCR'!$B$18="",-4,IF(ISERR(LOG10(Calculations!AL21)),-4,LOG10(Calculations!AL21)))</f>
        <v>-4</v>
      </c>
      <c r="O89" s="166">
        <f>IF('DART-PCR'!$C$18="",-4,IF(ISERR(LOG10(Calculations!AO21)),-4,LOG10(Calculations!AO21)))</f>
        <v>-4</v>
      </c>
      <c r="P89" s="166">
        <f>IF('DART-PCR'!$D$18="",-4,IF(ISERR(LOG10(Calculations!AR21)),-4,LOG10(Calculations!AR21)))</f>
        <v>-4</v>
      </c>
      <c r="Q89" s="166">
        <f>IF('DART-PCR'!$E$18="",-4,IF(ISERR(LOG10(Calculations!AU21)),-4,LOG10(Calculations!AU21)))</f>
        <v>-4</v>
      </c>
      <c r="R89" s="166">
        <f>IF('DART-PCR'!$B$19="",-4,IF(ISERR(LOG10(Calculations!AX21)),-4,LOG10(Calculations!AX21)))</f>
        <v>-4</v>
      </c>
      <c r="S89" s="166">
        <f>IF('DART-PCR'!$C$19="",-4,IF(ISERR(LOG10(Calculations!BA21)),-4,LOG10(Calculations!BA21)))</f>
        <v>-4</v>
      </c>
      <c r="T89" s="166">
        <f>IF('DART-PCR'!$D$19="",-4,IF(ISERR(LOG10(Calculations!BD21)),-4,LOG10(Calculations!BD21)))</f>
        <v>-4</v>
      </c>
      <c r="U89" s="166">
        <f>IF('DART-PCR'!$E$19="",-4,IF(ISERR(LOG10(Calculations!BG21)),-4,LOG10(Calculations!BG21)))</f>
        <v>-4</v>
      </c>
      <c r="V89" s="166">
        <f>IF('DART-PCR'!$B$20="",-4,IF(ISERR(LOG10(Calculations!BJ21)),-4,LOG10(Calculations!BJ21)))</f>
        <v>-4</v>
      </c>
      <c r="W89" s="166">
        <f>IF('DART-PCR'!$C$20="",-4,IF(ISERR(LOG10(Calculations!BM21)),-4,LOG10(Calculations!BM21)))</f>
        <v>-4</v>
      </c>
      <c r="X89" s="166">
        <f>IF('DART-PCR'!$D$20="",-4,IF(ISERR(LOG10(Calculations!BP21)),-4,LOG10(Calculations!BP21)))</f>
        <v>-4</v>
      </c>
      <c r="Y89" s="166">
        <f>IF('DART-PCR'!$E$20="",-4,IF(ISERR(LOG10(Calculations!BS21)),-4,LOG10(Calculations!BS21)))</f>
        <v>-4</v>
      </c>
      <c r="Z89" s="166">
        <f>IF('DART-PCR'!$B$21="",-4,IF(ISERR(LOG10(Calculations!BV21)),-4,LOG10(Calculations!BV21)))</f>
        <v>-4</v>
      </c>
      <c r="AA89" s="166">
        <f>IF('DART-PCR'!$C$21="",-4,IF(ISERR(LOG10(Calculations!BY21)),-4,LOG10(Calculations!BY21)))</f>
        <v>-4</v>
      </c>
      <c r="AB89" s="166">
        <f>IF('DART-PCR'!$D$21="",-4,IF(ISERR(LOG10(Calculations!CB21)),-4,LOG10(Calculations!CB21)))</f>
        <v>-4</v>
      </c>
      <c r="AC89" s="166">
        <f>IF('DART-PCR'!$E$21="",-4,IF(ISERR(LOG10(Calculations!CE21)),-4,LOG10(Calculations!CE21)))</f>
        <v>-4</v>
      </c>
      <c r="AD89" s="166">
        <f>IF('DART-PCR'!$B$22="",-4,IF(ISERR(LOG10(Calculations!CH21)),-4,LOG10(Calculations!CH21)))</f>
        <v>-4</v>
      </c>
      <c r="AE89" s="166">
        <f>IF('DART-PCR'!$C$22="",-4,IF(ISERR(LOG10(Calculations!CK21)),-4,LOG10(Calculations!CK21)))</f>
        <v>-4</v>
      </c>
      <c r="AF89" s="166">
        <f>IF('DART-PCR'!$D$22="",-4,IF(ISERR(LOG10(Calculations!CN21)),-4,LOG10(Calculations!CN21)))</f>
        <v>-4</v>
      </c>
      <c r="AG89" s="166">
        <f>IF('DART-PCR'!$E$22="",-4,IF(ISERR(LOG10(Calculations!CQ21)),-4,LOG10(Calculations!CQ21)))</f>
        <v>-4</v>
      </c>
      <c r="AI89" s="170" t="e">
        <f t="shared" si="4"/>
        <v>#DIV/0!</v>
      </c>
      <c r="AJ89" s="170" t="e">
        <f t="shared" si="5"/>
        <v>#DIV/0!</v>
      </c>
      <c r="AK89" s="61" t="e">
        <f>LOG10($AJ$66/SQRT('DART-PCR'!$E$44))</f>
        <v>#DIV/0!</v>
      </c>
      <c r="AL89" s="61" t="e">
        <f>LOG10($AJ$66*SQRT('DART-PCR'!$E$44))</f>
        <v>#DIV/0!</v>
      </c>
    </row>
    <row r="90" spans="1:38" ht="12.75">
      <c r="A90" s="154">
        <v>21</v>
      </c>
      <c r="B90" s="166">
        <f>IF('DART-PCR'!$B$15="",-4,IF(ISERR(LOG10(Calculations!B22)),-4,LOG10(Calculations!B22)))</f>
        <v>-4</v>
      </c>
      <c r="C90" s="166">
        <f>IF('DART-PCR'!$C$15="",-4,IF(ISERR(LOG10(Calculations!E22)),-4,LOG10(Calculations!E22)))</f>
        <v>-4</v>
      </c>
      <c r="D90" s="166">
        <f>IF('DART-PCR'!$D$15="",-4,IF(ISERR(LOG10(Calculations!H22)),-4,LOG10(Calculations!H22)))</f>
        <v>-4</v>
      </c>
      <c r="E90" s="166">
        <f>IF('DART-PCR'!$E$15="",-4,IF(ISERR(LOG10(Calculations!K22)),-4,LOG10(Calculations!K22)))</f>
        <v>-4</v>
      </c>
      <c r="F90" s="166">
        <f>IF('DART-PCR'!$B$16="",-4,IF(ISERR(LOG10(Calculations!N22)),-4,LOG10(Calculations!N22)))</f>
        <v>-4</v>
      </c>
      <c r="G90" s="166">
        <f>IF('DART-PCR'!$C$16="",-4,IF(ISERR(LOG10(Calculations!Q22)),-4,LOG10(Calculations!Q22)))</f>
        <v>-4</v>
      </c>
      <c r="H90" s="166">
        <f>IF('DART-PCR'!$D$16="",-4,IF(ISERR(LOG10(Calculations!T22)),-4,LOG10(Calculations!T22)))</f>
        <v>-4</v>
      </c>
      <c r="I90" s="166">
        <f>IF('DART-PCR'!$E$16="",-4,IF(ISERR(LOG10(Calculations!W22)),-4,LOG10(Calculations!W22)))</f>
        <v>-4</v>
      </c>
      <c r="J90" s="166">
        <f>IF('DART-PCR'!$B$17="",-4,IF(ISERR(LOG10(Calculations!Z22)),-4,LOG10(Calculations!Z22)))</f>
        <v>-4</v>
      </c>
      <c r="K90" s="166">
        <f>IF('DART-PCR'!$C$17="",-4,IF(ISERR(LOG10(Calculations!AC22)),-4,LOG10(Calculations!AC22)))</f>
        <v>-4</v>
      </c>
      <c r="L90" s="166">
        <f>IF('DART-PCR'!$D$17="",-4,IF(ISERR(LOG10(Calculations!AF22)),-4,LOG10(Calculations!AF22)))</f>
        <v>-4</v>
      </c>
      <c r="M90" s="166">
        <f>IF('DART-PCR'!$E$17="",-4,IF(ISERR(LOG10(Calculations!AI22)),-4,LOG10(Calculations!AI22)))</f>
        <v>-4</v>
      </c>
      <c r="N90" s="166">
        <f>IF('DART-PCR'!$B$18="",-4,IF(ISERR(LOG10(Calculations!AL22)),-4,LOG10(Calculations!AL22)))</f>
        <v>-4</v>
      </c>
      <c r="O90" s="166">
        <f>IF('DART-PCR'!$C$18="",-4,IF(ISERR(LOG10(Calculations!AO22)),-4,LOG10(Calculations!AO22)))</f>
        <v>-4</v>
      </c>
      <c r="P90" s="166">
        <f>IF('DART-PCR'!$D$18="",-4,IF(ISERR(LOG10(Calculations!AR22)),-4,LOG10(Calculations!AR22)))</f>
        <v>-4</v>
      </c>
      <c r="Q90" s="166">
        <f>IF('DART-PCR'!$E$18="",-4,IF(ISERR(LOG10(Calculations!AU22)),-4,LOG10(Calculations!AU22)))</f>
        <v>-4</v>
      </c>
      <c r="R90" s="166">
        <f>IF('DART-PCR'!$B$19="",-4,IF(ISERR(LOG10(Calculations!AX22)),-4,LOG10(Calculations!AX22)))</f>
        <v>-4</v>
      </c>
      <c r="S90" s="166">
        <f>IF('DART-PCR'!$C$19="",-4,IF(ISERR(LOG10(Calculations!BA22)),-4,LOG10(Calculations!BA22)))</f>
        <v>-4</v>
      </c>
      <c r="T90" s="166">
        <f>IF('DART-PCR'!$D$19="",-4,IF(ISERR(LOG10(Calculations!BD22)),-4,LOG10(Calculations!BD22)))</f>
        <v>-4</v>
      </c>
      <c r="U90" s="166">
        <f>IF('DART-PCR'!$E$19="",-4,IF(ISERR(LOG10(Calculations!BG22)),-4,LOG10(Calculations!BG22)))</f>
        <v>-4</v>
      </c>
      <c r="V90" s="166">
        <f>IF('DART-PCR'!$B$20="",-4,IF(ISERR(LOG10(Calculations!BJ22)),-4,LOG10(Calculations!BJ22)))</f>
        <v>-4</v>
      </c>
      <c r="W90" s="166">
        <f>IF('DART-PCR'!$C$20="",-4,IF(ISERR(LOG10(Calculations!BM22)),-4,LOG10(Calculations!BM22)))</f>
        <v>-4</v>
      </c>
      <c r="X90" s="166">
        <f>IF('DART-PCR'!$D$20="",-4,IF(ISERR(LOG10(Calculations!BP22)),-4,LOG10(Calculations!BP22)))</f>
        <v>-4</v>
      </c>
      <c r="Y90" s="166">
        <f>IF('DART-PCR'!$E$20="",-4,IF(ISERR(LOG10(Calculations!BS22)),-4,LOG10(Calculations!BS22)))</f>
        <v>-4</v>
      </c>
      <c r="Z90" s="166">
        <f>IF('DART-PCR'!$B$21="",-4,IF(ISERR(LOG10(Calculations!BV22)),-4,LOG10(Calculations!BV22)))</f>
        <v>-4</v>
      </c>
      <c r="AA90" s="166">
        <f>IF('DART-PCR'!$C$21="",-4,IF(ISERR(LOG10(Calculations!BY22)),-4,LOG10(Calculations!BY22)))</f>
        <v>-4</v>
      </c>
      <c r="AB90" s="166">
        <f>IF('DART-PCR'!$D$21="",-4,IF(ISERR(LOG10(Calculations!CB22)),-4,LOG10(Calculations!CB22)))</f>
        <v>-4</v>
      </c>
      <c r="AC90" s="166">
        <f>IF('DART-PCR'!$E$21="",-4,IF(ISERR(LOG10(Calculations!CE22)),-4,LOG10(Calculations!CE22)))</f>
        <v>-4</v>
      </c>
      <c r="AD90" s="166">
        <f>IF('DART-PCR'!$B$22="",-4,IF(ISERR(LOG10(Calculations!CH22)),-4,LOG10(Calculations!CH22)))</f>
        <v>-4</v>
      </c>
      <c r="AE90" s="166">
        <f>IF('DART-PCR'!$C$22="",-4,IF(ISERR(LOG10(Calculations!CK22)),-4,LOG10(Calculations!CK22)))</f>
        <v>-4</v>
      </c>
      <c r="AF90" s="166">
        <f>IF('DART-PCR'!$D$22="",-4,IF(ISERR(LOG10(Calculations!CN22)),-4,LOG10(Calculations!CN22)))</f>
        <v>-4</v>
      </c>
      <c r="AG90" s="166">
        <f>IF('DART-PCR'!$E$22="",-4,IF(ISERR(LOG10(Calculations!CQ22)),-4,LOG10(Calculations!CQ22)))</f>
        <v>-4</v>
      </c>
      <c r="AI90" s="170" t="e">
        <f t="shared" si="4"/>
        <v>#DIV/0!</v>
      </c>
      <c r="AJ90" s="170" t="e">
        <f t="shared" si="5"/>
        <v>#DIV/0!</v>
      </c>
      <c r="AK90" s="61" t="e">
        <f>LOG10($AJ$66/SQRT('DART-PCR'!$E$44))</f>
        <v>#DIV/0!</v>
      </c>
      <c r="AL90" s="61" t="e">
        <f>LOG10($AJ$66*SQRT('DART-PCR'!$E$44))</f>
        <v>#DIV/0!</v>
      </c>
    </row>
    <row r="91" spans="1:38" ht="12.75">
      <c r="A91" s="154">
        <v>22</v>
      </c>
      <c r="B91" s="166">
        <f>IF('DART-PCR'!$B$15="",-4,IF(ISERR(LOG10(Calculations!B23)),-4,LOG10(Calculations!B23)))</f>
        <v>-4</v>
      </c>
      <c r="C91" s="166">
        <f>IF('DART-PCR'!$C$15="",-4,IF(ISERR(LOG10(Calculations!E23)),-4,LOG10(Calculations!E23)))</f>
        <v>-4</v>
      </c>
      <c r="D91" s="166">
        <f>IF('DART-PCR'!$D$15="",-4,IF(ISERR(LOG10(Calculations!H23)),-4,LOG10(Calculations!H23)))</f>
        <v>-4</v>
      </c>
      <c r="E91" s="166">
        <f>IF('DART-PCR'!$E$15="",-4,IF(ISERR(LOG10(Calculations!K23)),-4,LOG10(Calculations!K23)))</f>
        <v>-4</v>
      </c>
      <c r="F91" s="166">
        <f>IF('DART-PCR'!$B$16="",-4,IF(ISERR(LOG10(Calculations!N23)),-4,LOG10(Calculations!N23)))</f>
        <v>-4</v>
      </c>
      <c r="G91" s="166">
        <f>IF('DART-PCR'!$C$16="",-4,IF(ISERR(LOG10(Calculations!Q23)),-4,LOG10(Calculations!Q23)))</f>
        <v>-4</v>
      </c>
      <c r="H91" s="166">
        <f>IF('DART-PCR'!$D$16="",-4,IF(ISERR(LOG10(Calculations!T23)),-4,LOG10(Calculations!T23)))</f>
        <v>-4</v>
      </c>
      <c r="I91" s="166">
        <f>IF('DART-PCR'!$E$16="",-4,IF(ISERR(LOG10(Calculations!W23)),-4,LOG10(Calculations!W23)))</f>
        <v>-4</v>
      </c>
      <c r="J91" s="166">
        <f>IF('DART-PCR'!$B$17="",-4,IF(ISERR(LOG10(Calculations!Z23)),-4,LOG10(Calculations!Z23)))</f>
        <v>-4</v>
      </c>
      <c r="K91" s="166">
        <f>IF('DART-PCR'!$C$17="",-4,IF(ISERR(LOG10(Calculations!AC23)),-4,LOG10(Calculations!AC23)))</f>
        <v>-4</v>
      </c>
      <c r="L91" s="166">
        <f>IF('DART-PCR'!$D$17="",-4,IF(ISERR(LOG10(Calculations!AF23)),-4,LOG10(Calculations!AF23)))</f>
        <v>-4</v>
      </c>
      <c r="M91" s="166">
        <f>IF('DART-PCR'!$E$17="",-4,IF(ISERR(LOG10(Calculations!AI23)),-4,LOG10(Calculations!AI23)))</f>
        <v>-4</v>
      </c>
      <c r="N91" s="166">
        <f>IF('DART-PCR'!$B$18="",-4,IF(ISERR(LOG10(Calculations!AL23)),-4,LOG10(Calculations!AL23)))</f>
        <v>-4</v>
      </c>
      <c r="O91" s="166">
        <f>IF('DART-PCR'!$C$18="",-4,IF(ISERR(LOG10(Calculations!AO23)),-4,LOG10(Calculations!AO23)))</f>
        <v>-4</v>
      </c>
      <c r="P91" s="166">
        <f>IF('DART-PCR'!$D$18="",-4,IF(ISERR(LOG10(Calculations!AR23)),-4,LOG10(Calculations!AR23)))</f>
        <v>-4</v>
      </c>
      <c r="Q91" s="166">
        <f>IF('DART-PCR'!$E$18="",-4,IF(ISERR(LOG10(Calculations!AU23)),-4,LOG10(Calculations!AU23)))</f>
        <v>-4</v>
      </c>
      <c r="R91" s="166">
        <f>IF('DART-PCR'!$B$19="",-4,IF(ISERR(LOG10(Calculations!AX23)),-4,LOG10(Calculations!AX23)))</f>
        <v>-4</v>
      </c>
      <c r="S91" s="166">
        <f>IF('DART-PCR'!$C$19="",-4,IF(ISERR(LOG10(Calculations!BA23)),-4,LOG10(Calculations!BA23)))</f>
        <v>-4</v>
      </c>
      <c r="T91" s="166">
        <f>IF('DART-PCR'!$D$19="",-4,IF(ISERR(LOG10(Calculations!BD23)),-4,LOG10(Calculations!BD23)))</f>
        <v>-4</v>
      </c>
      <c r="U91" s="166">
        <f>IF('DART-PCR'!$E$19="",-4,IF(ISERR(LOG10(Calculations!BG23)),-4,LOG10(Calculations!BG23)))</f>
        <v>-4</v>
      </c>
      <c r="V91" s="166">
        <f>IF('DART-PCR'!$B$20="",-4,IF(ISERR(LOG10(Calculations!BJ23)),-4,LOG10(Calculations!BJ23)))</f>
        <v>-4</v>
      </c>
      <c r="W91" s="166">
        <f>IF('DART-PCR'!$C$20="",-4,IF(ISERR(LOG10(Calculations!BM23)),-4,LOG10(Calculations!BM23)))</f>
        <v>-4</v>
      </c>
      <c r="X91" s="166">
        <f>IF('DART-PCR'!$D$20="",-4,IF(ISERR(LOG10(Calculations!BP23)),-4,LOG10(Calculations!BP23)))</f>
        <v>-4</v>
      </c>
      <c r="Y91" s="166">
        <f>IF('DART-PCR'!$E$20="",-4,IF(ISERR(LOG10(Calculations!BS23)),-4,LOG10(Calculations!BS23)))</f>
        <v>-4</v>
      </c>
      <c r="Z91" s="166">
        <f>IF('DART-PCR'!$B$21="",-4,IF(ISERR(LOG10(Calculations!BV23)),-4,LOG10(Calculations!BV23)))</f>
        <v>-4</v>
      </c>
      <c r="AA91" s="166">
        <f>IF('DART-PCR'!$C$21="",-4,IF(ISERR(LOG10(Calculations!BY23)),-4,LOG10(Calculations!BY23)))</f>
        <v>-4</v>
      </c>
      <c r="AB91" s="166">
        <f>IF('DART-PCR'!$D$21="",-4,IF(ISERR(LOG10(Calculations!CB23)),-4,LOG10(Calculations!CB23)))</f>
        <v>-4</v>
      </c>
      <c r="AC91" s="166">
        <f>IF('DART-PCR'!$E$21="",-4,IF(ISERR(LOG10(Calculations!CE23)),-4,LOG10(Calculations!CE23)))</f>
        <v>-4</v>
      </c>
      <c r="AD91" s="166">
        <f>IF('DART-PCR'!$B$22="",-4,IF(ISERR(LOG10(Calculations!CH23)),-4,LOG10(Calculations!CH23)))</f>
        <v>-4</v>
      </c>
      <c r="AE91" s="166">
        <f>IF('DART-PCR'!$C$22="",-4,IF(ISERR(LOG10(Calculations!CK23)),-4,LOG10(Calculations!CK23)))</f>
        <v>-4</v>
      </c>
      <c r="AF91" s="166">
        <f>IF('DART-PCR'!$D$22="",-4,IF(ISERR(LOG10(Calculations!CN23)),-4,LOG10(Calculations!CN23)))</f>
        <v>-4</v>
      </c>
      <c r="AG91" s="166">
        <f>IF('DART-PCR'!$E$22="",-4,IF(ISERR(LOG10(Calculations!CQ23)),-4,LOG10(Calculations!CQ23)))</f>
        <v>-4</v>
      </c>
      <c r="AI91" s="170" t="e">
        <f t="shared" si="4"/>
        <v>#DIV/0!</v>
      </c>
      <c r="AJ91" s="170" t="e">
        <f t="shared" si="5"/>
        <v>#DIV/0!</v>
      </c>
      <c r="AK91" s="61" t="e">
        <f>LOG10($AJ$66/SQRT('DART-PCR'!$E$44))</f>
        <v>#DIV/0!</v>
      </c>
      <c r="AL91" s="61" t="e">
        <f>LOG10($AJ$66*SQRT('DART-PCR'!$E$44))</f>
        <v>#DIV/0!</v>
      </c>
    </row>
    <row r="92" spans="1:38" ht="12.75">
      <c r="A92" s="154">
        <v>23</v>
      </c>
      <c r="B92" s="166">
        <f>IF('DART-PCR'!$B$15="",-4,IF(ISERR(LOG10(Calculations!B24)),-4,LOG10(Calculations!B24)))</f>
        <v>-4</v>
      </c>
      <c r="C92" s="166">
        <f>IF('DART-PCR'!$C$15="",-4,IF(ISERR(LOG10(Calculations!E24)),-4,LOG10(Calculations!E24)))</f>
        <v>-4</v>
      </c>
      <c r="D92" s="166">
        <f>IF('DART-PCR'!$D$15="",-4,IF(ISERR(LOG10(Calculations!H24)),-4,LOG10(Calculations!H24)))</f>
        <v>-4</v>
      </c>
      <c r="E92" s="166">
        <f>IF('DART-PCR'!$E$15="",-4,IF(ISERR(LOG10(Calculations!K24)),-4,LOG10(Calculations!K24)))</f>
        <v>-4</v>
      </c>
      <c r="F92" s="166">
        <f>IF('DART-PCR'!$B$16="",-4,IF(ISERR(LOG10(Calculations!N24)),-4,LOG10(Calculations!N24)))</f>
        <v>-4</v>
      </c>
      <c r="G92" s="166">
        <f>IF('DART-PCR'!$C$16="",-4,IF(ISERR(LOG10(Calculations!Q24)),-4,LOG10(Calculations!Q24)))</f>
        <v>-4</v>
      </c>
      <c r="H92" s="166">
        <f>IF('DART-PCR'!$D$16="",-4,IF(ISERR(LOG10(Calculations!T24)),-4,LOG10(Calculations!T24)))</f>
        <v>-4</v>
      </c>
      <c r="I92" s="166">
        <f>IF('DART-PCR'!$E$16="",-4,IF(ISERR(LOG10(Calculations!W24)),-4,LOG10(Calculations!W24)))</f>
        <v>-4</v>
      </c>
      <c r="J92" s="166">
        <f>IF('DART-PCR'!$B$17="",-4,IF(ISERR(LOG10(Calculations!Z24)),-4,LOG10(Calculations!Z24)))</f>
        <v>-4</v>
      </c>
      <c r="K92" s="166">
        <f>IF('DART-PCR'!$C$17="",-4,IF(ISERR(LOG10(Calculations!AC24)),-4,LOG10(Calculations!AC24)))</f>
        <v>-4</v>
      </c>
      <c r="L92" s="166">
        <f>IF('DART-PCR'!$D$17="",-4,IF(ISERR(LOG10(Calculations!AF24)),-4,LOG10(Calculations!AF24)))</f>
        <v>-4</v>
      </c>
      <c r="M92" s="166">
        <f>IF('DART-PCR'!$E$17="",-4,IF(ISERR(LOG10(Calculations!AI24)),-4,LOG10(Calculations!AI24)))</f>
        <v>-4</v>
      </c>
      <c r="N92" s="166">
        <f>IF('DART-PCR'!$B$18="",-4,IF(ISERR(LOG10(Calculations!AL24)),-4,LOG10(Calculations!AL24)))</f>
        <v>-4</v>
      </c>
      <c r="O92" s="166">
        <f>IF('DART-PCR'!$C$18="",-4,IF(ISERR(LOG10(Calculations!AO24)),-4,LOG10(Calculations!AO24)))</f>
        <v>-4</v>
      </c>
      <c r="P92" s="166">
        <f>IF('DART-PCR'!$D$18="",-4,IF(ISERR(LOG10(Calculations!AR24)),-4,LOG10(Calculations!AR24)))</f>
        <v>-4</v>
      </c>
      <c r="Q92" s="166">
        <f>IF('DART-PCR'!$E$18="",-4,IF(ISERR(LOG10(Calculations!AU24)),-4,LOG10(Calculations!AU24)))</f>
        <v>-4</v>
      </c>
      <c r="R92" s="166">
        <f>IF('DART-PCR'!$B$19="",-4,IF(ISERR(LOG10(Calculations!AX24)),-4,LOG10(Calculations!AX24)))</f>
        <v>-4</v>
      </c>
      <c r="S92" s="166">
        <f>IF('DART-PCR'!$C$19="",-4,IF(ISERR(LOG10(Calculations!BA24)),-4,LOG10(Calculations!BA24)))</f>
        <v>-4</v>
      </c>
      <c r="T92" s="166">
        <f>IF('DART-PCR'!$D$19="",-4,IF(ISERR(LOG10(Calculations!BD24)),-4,LOG10(Calculations!BD24)))</f>
        <v>-4</v>
      </c>
      <c r="U92" s="166">
        <f>IF('DART-PCR'!$E$19="",-4,IF(ISERR(LOG10(Calculations!BG24)),-4,LOG10(Calculations!BG24)))</f>
        <v>-4</v>
      </c>
      <c r="V92" s="166">
        <f>IF('DART-PCR'!$B$20="",-4,IF(ISERR(LOG10(Calculations!BJ24)),-4,LOG10(Calculations!BJ24)))</f>
        <v>-4</v>
      </c>
      <c r="W92" s="166">
        <f>IF('DART-PCR'!$C$20="",-4,IF(ISERR(LOG10(Calculations!BM24)),-4,LOG10(Calculations!BM24)))</f>
        <v>-4</v>
      </c>
      <c r="X92" s="166">
        <f>IF('DART-PCR'!$D$20="",-4,IF(ISERR(LOG10(Calculations!BP24)),-4,LOG10(Calculations!BP24)))</f>
        <v>-4</v>
      </c>
      <c r="Y92" s="166">
        <f>IF('DART-PCR'!$E$20="",-4,IF(ISERR(LOG10(Calculations!BS24)),-4,LOG10(Calculations!BS24)))</f>
        <v>-4</v>
      </c>
      <c r="Z92" s="166">
        <f>IF('DART-PCR'!$B$21="",-4,IF(ISERR(LOG10(Calculations!BV24)),-4,LOG10(Calculations!BV24)))</f>
        <v>-4</v>
      </c>
      <c r="AA92" s="166">
        <f>IF('DART-PCR'!$C$21="",-4,IF(ISERR(LOG10(Calculations!BY24)),-4,LOG10(Calculations!BY24)))</f>
        <v>-4</v>
      </c>
      <c r="AB92" s="166">
        <f>IF('DART-PCR'!$D$21="",-4,IF(ISERR(LOG10(Calculations!CB24)),-4,LOG10(Calculations!CB24)))</f>
        <v>-4</v>
      </c>
      <c r="AC92" s="166">
        <f>IF('DART-PCR'!$E$21="",-4,IF(ISERR(LOG10(Calculations!CE24)),-4,LOG10(Calculations!CE24)))</f>
        <v>-4</v>
      </c>
      <c r="AD92" s="166">
        <f>IF('DART-PCR'!$B$22="",-4,IF(ISERR(LOG10(Calculations!CH24)),-4,LOG10(Calculations!CH24)))</f>
        <v>-4</v>
      </c>
      <c r="AE92" s="166">
        <f>IF('DART-PCR'!$C$22="",-4,IF(ISERR(LOG10(Calculations!CK24)),-4,LOG10(Calculations!CK24)))</f>
        <v>-4</v>
      </c>
      <c r="AF92" s="166">
        <f>IF('DART-PCR'!$D$22="",-4,IF(ISERR(LOG10(Calculations!CN24)),-4,LOG10(Calculations!CN24)))</f>
        <v>-4</v>
      </c>
      <c r="AG92" s="166">
        <f>IF('DART-PCR'!$E$22="",-4,IF(ISERR(LOG10(Calculations!CQ24)),-4,LOG10(Calculations!CQ24)))</f>
        <v>-4</v>
      </c>
      <c r="AI92" s="170" t="e">
        <f t="shared" si="4"/>
        <v>#DIV/0!</v>
      </c>
      <c r="AJ92" s="170" t="e">
        <f t="shared" si="5"/>
        <v>#DIV/0!</v>
      </c>
      <c r="AK92" s="61" t="e">
        <f>LOG10($AJ$66/SQRT('DART-PCR'!$E$44))</f>
        <v>#DIV/0!</v>
      </c>
      <c r="AL92" s="61" t="e">
        <f>LOG10($AJ$66*SQRT('DART-PCR'!$E$44))</f>
        <v>#DIV/0!</v>
      </c>
    </row>
    <row r="93" spans="1:38" ht="12.75">
      <c r="A93" s="154">
        <v>24</v>
      </c>
      <c r="B93" s="166">
        <f>IF('DART-PCR'!$B$15="",-4,IF(ISERR(LOG10(Calculations!B25)),-4,LOG10(Calculations!B25)))</f>
        <v>-4</v>
      </c>
      <c r="C93" s="166">
        <f>IF('DART-PCR'!$C$15="",-4,IF(ISERR(LOG10(Calculations!E25)),-4,LOG10(Calculations!E25)))</f>
        <v>-4</v>
      </c>
      <c r="D93" s="166">
        <f>IF('DART-PCR'!$D$15="",-4,IF(ISERR(LOG10(Calculations!H25)),-4,LOG10(Calculations!H25)))</f>
        <v>-4</v>
      </c>
      <c r="E93" s="166">
        <f>IF('DART-PCR'!$E$15="",-4,IF(ISERR(LOG10(Calculations!K25)),-4,LOG10(Calculations!K25)))</f>
        <v>-4</v>
      </c>
      <c r="F93" s="166">
        <f>IF('DART-PCR'!$B$16="",-4,IF(ISERR(LOG10(Calculations!N25)),-4,LOG10(Calculations!N25)))</f>
        <v>-4</v>
      </c>
      <c r="G93" s="166">
        <f>IF('DART-PCR'!$C$16="",-4,IF(ISERR(LOG10(Calculations!Q25)),-4,LOG10(Calculations!Q25)))</f>
        <v>-4</v>
      </c>
      <c r="H93" s="166">
        <f>IF('DART-PCR'!$D$16="",-4,IF(ISERR(LOG10(Calculations!T25)),-4,LOG10(Calculations!T25)))</f>
        <v>-4</v>
      </c>
      <c r="I93" s="166">
        <f>IF('DART-PCR'!$E$16="",-4,IF(ISERR(LOG10(Calculations!W25)),-4,LOG10(Calculations!W25)))</f>
        <v>-4</v>
      </c>
      <c r="J93" s="166">
        <f>IF('DART-PCR'!$B$17="",-4,IF(ISERR(LOG10(Calculations!Z25)),-4,LOG10(Calculations!Z25)))</f>
        <v>-4</v>
      </c>
      <c r="K93" s="166">
        <f>IF('DART-PCR'!$C$17="",-4,IF(ISERR(LOG10(Calculations!AC25)),-4,LOG10(Calculations!AC25)))</f>
        <v>-4</v>
      </c>
      <c r="L93" s="166">
        <f>IF('DART-PCR'!$D$17="",-4,IF(ISERR(LOG10(Calculations!AF25)),-4,LOG10(Calculations!AF25)))</f>
        <v>-4</v>
      </c>
      <c r="M93" s="166">
        <f>IF('DART-PCR'!$E$17="",-4,IF(ISERR(LOG10(Calculations!AI25)),-4,LOG10(Calculations!AI25)))</f>
        <v>-4</v>
      </c>
      <c r="N93" s="166">
        <f>IF('DART-PCR'!$B$18="",-4,IF(ISERR(LOG10(Calculations!AL25)),-4,LOG10(Calculations!AL25)))</f>
        <v>-4</v>
      </c>
      <c r="O93" s="166">
        <f>IF('DART-PCR'!$C$18="",-4,IF(ISERR(LOG10(Calculations!AO25)),-4,LOG10(Calculations!AO25)))</f>
        <v>-4</v>
      </c>
      <c r="P93" s="166">
        <f>IF('DART-PCR'!$D$18="",-4,IF(ISERR(LOG10(Calculations!AR25)),-4,LOG10(Calculations!AR25)))</f>
        <v>-4</v>
      </c>
      <c r="Q93" s="166">
        <f>IF('DART-PCR'!$E$18="",-4,IF(ISERR(LOG10(Calculations!AU25)),-4,LOG10(Calculations!AU25)))</f>
        <v>-4</v>
      </c>
      <c r="R93" s="166">
        <f>IF('DART-PCR'!$B$19="",-4,IF(ISERR(LOG10(Calculations!AX25)),-4,LOG10(Calculations!AX25)))</f>
        <v>-4</v>
      </c>
      <c r="S93" s="166">
        <f>IF('DART-PCR'!$C$19="",-4,IF(ISERR(LOG10(Calculations!BA25)),-4,LOG10(Calculations!BA25)))</f>
        <v>-4</v>
      </c>
      <c r="T93" s="166">
        <f>IF('DART-PCR'!$D$19="",-4,IF(ISERR(LOG10(Calculations!BD25)),-4,LOG10(Calculations!BD25)))</f>
        <v>-4</v>
      </c>
      <c r="U93" s="166">
        <f>IF('DART-PCR'!$E$19="",-4,IF(ISERR(LOG10(Calculations!BG25)),-4,LOG10(Calculations!BG25)))</f>
        <v>-4</v>
      </c>
      <c r="V93" s="166">
        <f>IF('DART-PCR'!$B$20="",-4,IF(ISERR(LOG10(Calculations!BJ25)),-4,LOG10(Calculations!BJ25)))</f>
        <v>-4</v>
      </c>
      <c r="W93" s="166">
        <f>IF('DART-PCR'!$C$20="",-4,IF(ISERR(LOG10(Calculations!BM25)),-4,LOG10(Calculations!BM25)))</f>
        <v>-4</v>
      </c>
      <c r="X93" s="166">
        <f>IF('DART-PCR'!$D$20="",-4,IF(ISERR(LOG10(Calculations!BP25)),-4,LOG10(Calculations!BP25)))</f>
        <v>-4</v>
      </c>
      <c r="Y93" s="166">
        <f>IF('DART-PCR'!$E$20="",-4,IF(ISERR(LOG10(Calculations!BS25)),-4,LOG10(Calculations!BS25)))</f>
        <v>-4</v>
      </c>
      <c r="Z93" s="166">
        <f>IF('DART-PCR'!$B$21="",-4,IF(ISERR(LOG10(Calculations!BV25)),-4,LOG10(Calculations!BV25)))</f>
        <v>-4</v>
      </c>
      <c r="AA93" s="166">
        <f>IF('DART-PCR'!$C$21="",-4,IF(ISERR(LOG10(Calculations!BY25)),-4,LOG10(Calculations!BY25)))</f>
        <v>-4</v>
      </c>
      <c r="AB93" s="166">
        <f>IF('DART-PCR'!$D$21="",-4,IF(ISERR(LOG10(Calculations!CB25)),-4,LOG10(Calculations!CB25)))</f>
        <v>-4</v>
      </c>
      <c r="AC93" s="166">
        <f>IF('DART-PCR'!$E$21="",-4,IF(ISERR(LOG10(Calculations!CE25)),-4,LOG10(Calculations!CE25)))</f>
        <v>-4</v>
      </c>
      <c r="AD93" s="166">
        <f>IF('DART-PCR'!$B$22="",-4,IF(ISERR(LOG10(Calculations!CH25)),-4,LOG10(Calculations!CH25)))</f>
        <v>-4</v>
      </c>
      <c r="AE93" s="166">
        <f>IF('DART-PCR'!$C$22="",-4,IF(ISERR(LOG10(Calculations!CK25)),-4,LOG10(Calculations!CK25)))</f>
        <v>-4</v>
      </c>
      <c r="AF93" s="166">
        <f>IF('DART-PCR'!$D$22="",-4,IF(ISERR(LOG10(Calculations!CN25)),-4,LOG10(Calculations!CN25)))</f>
        <v>-4</v>
      </c>
      <c r="AG93" s="166">
        <f>IF('DART-PCR'!$E$22="",-4,IF(ISERR(LOG10(Calculations!CQ25)),-4,LOG10(Calculations!CQ25)))</f>
        <v>-4</v>
      </c>
      <c r="AI93" s="170" t="e">
        <f t="shared" si="4"/>
        <v>#DIV/0!</v>
      </c>
      <c r="AJ93" s="170" t="e">
        <f t="shared" si="5"/>
        <v>#DIV/0!</v>
      </c>
      <c r="AK93" s="61" t="e">
        <f>LOG10($AJ$66/SQRT('DART-PCR'!$E$44))</f>
        <v>#DIV/0!</v>
      </c>
      <c r="AL93" s="61" t="e">
        <f>LOG10($AJ$66*SQRT('DART-PCR'!$E$44))</f>
        <v>#DIV/0!</v>
      </c>
    </row>
    <row r="94" spans="1:38" ht="12.75">
      <c r="A94" s="154">
        <v>25</v>
      </c>
      <c r="B94" s="166">
        <f>IF('DART-PCR'!$B$15="",-4,IF(ISERR(LOG10(Calculations!B26)),-4,LOG10(Calculations!B26)))</f>
        <v>-4</v>
      </c>
      <c r="C94" s="166">
        <f>IF('DART-PCR'!$C$15="",-4,IF(ISERR(LOG10(Calculations!E26)),-4,LOG10(Calculations!E26)))</f>
        <v>-4</v>
      </c>
      <c r="D94" s="166">
        <f>IF('DART-PCR'!$D$15="",-4,IF(ISERR(LOG10(Calculations!H26)),-4,LOG10(Calculations!H26)))</f>
        <v>-4</v>
      </c>
      <c r="E94" s="166">
        <f>IF('DART-PCR'!$E$15="",-4,IF(ISERR(LOG10(Calculations!K26)),-4,LOG10(Calculations!K26)))</f>
        <v>-4</v>
      </c>
      <c r="F94" s="166">
        <f>IF('DART-PCR'!$B$16="",-4,IF(ISERR(LOG10(Calculations!N26)),-4,LOG10(Calculations!N26)))</f>
        <v>-4</v>
      </c>
      <c r="G94" s="166">
        <f>IF('DART-PCR'!$C$16="",-4,IF(ISERR(LOG10(Calculations!Q26)),-4,LOG10(Calculations!Q26)))</f>
        <v>-4</v>
      </c>
      <c r="H94" s="166">
        <f>IF('DART-PCR'!$D$16="",-4,IF(ISERR(LOG10(Calculations!T26)),-4,LOG10(Calculations!T26)))</f>
        <v>-4</v>
      </c>
      <c r="I94" s="166">
        <f>IF('DART-PCR'!$E$16="",-4,IF(ISERR(LOG10(Calculations!W26)),-4,LOG10(Calculations!W26)))</f>
        <v>-4</v>
      </c>
      <c r="J94" s="166">
        <f>IF('DART-PCR'!$B$17="",-4,IF(ISERR(LOG10(Calculations!Z26)),-4,LOG10(Calculations!Z26)))</f>
        <v>-4</v>
      </c>
      <c r="K94" s="166">
        <f>IF('DART-PCR'!$C$17="",-4,IF(ISERR(LOG10(Calculations!AC26)),-4,LOG10(Calculations!AC26)))</f>
        <v>-4</v>
      </c>
      <c r="L94" s="166">
        <f>IF('DART-PCR'!$D$17="",-4,IF(ISERR(LOG10(Calculations!AF26)),-4,LOG10(Calculations!AF26)))</f>
        <v>-4</v>
      </c>
      <c r="M94" s="166">
        <f>IF('DART-PCR'!$E$17="",-4,IF(ISERR(LOG10(Calculations!AI26)),-4,LOG10(Calculations!AI26)))</f>
        <v>-4</v>
      </c>
      <c r="N94" s="166">
        <f>IF('DART-PCR'!$B$18="",-4,IF(ISERR(LOG10(Calculations!AL26)),-4,LOG10(Calculations!AL26)))</f>
        <v>-4</v>
      </c>
      <c r="O94" s="166">
        <f>IF('DART-PCR'!$C$18="",-4,IF(ISERR(LOG10(Calculations!AO26)),-4,LOG10(Calculations!AO26)))</f>
        <v>-4</v>
      </c>
      <c r="P94" s="166">
        <f>IF('DART-PCR'!$D$18="",-4,IF(ISERR(LOG10(Calculations!AR26)),-4,LOG10(Calculations!AR26)))</f>
        <v>-4</v>
      </c>
      <c r="Q94" s="166">
        <f>IF('DART-PCR'!$E$18="",-4,IF(ISERR(LOG10(Calculations!AU26)),-4,LOG10(Calculations!AU26)))</f>
        <v>-4</v>
      </c>
      <c r="R94" s="166">
        <f>IF('DART-PCR'!$B$19="",-4,IF(ISERR(LOG10(Calculations!AX26)),-4,LOG10(Calculations!AX26)))</f>
        <v>-4</v>
      </c>
      <c r="S94" s="166">
        <f>IF('DART-PCR'!$C$19="",-4,IF(ISERR(LOG10(Calculations!BA26)),-4,LOG10(Calculations!BA26)))</f>
        <v>-4</v>
      </c>
      <c r="T94" s="166">
        <f>IF('DART-PCR'!$D$19="",-4,IF(ISERR(LOG10(Calculations!BD26)),-4,LOG10(Calculations!BD26)))</f>
        <v>-4</v>
      </c>
      <c r="U94" s="166">
        <f>IF('DART-PCR'!$E$19="",-4,IF(ISERR(LOG10(Calculations!BG26)),-4,LOG10(Calculations!BG26)))</f>
        <v>-4</v>
      </c>
      <c r="V94" s="166">
        <f>IF('DART-PCR'!$B$20="",-4,IF(ISERR(LOG10(Calculations!BJ26)),-4,LOG10(Calculations!BJ26)))</f>
        <v>-4</v>
      </c>
      <c r="W94" s="166">
        <f>IF('DART-PCR'!$C$20="",-4,IF(ISERR(LOG10(Calculations!BM26)),-4,LOG10(Calculations!BM26)))</f>
        <v>-4</v>
      </c>
      <c r="X94" s="166">
        <f>IF('DART-PCR'!$D$20="",-4,IF(ISERR(LOG10(Calculations!BP26)),-4,LOG10(Calculations!BP26)))</f>
        <v>-4</v>
      </c>
      <c r="Y94" s="166">
        <f>IF('DART-PCR'!$E$20="",-4,IF(ISERR(LOG10(Calculations!BS26)),-4,LOG10(Calculations!BS26)))</f>
        <v>-4</v>
      </c>
      <c r="Z94" s="166">
        <f>IF('DART-PCR'!$B$21="",-4,IF(ISERR(LOG10(Calculations!BV26)),-4,LOG10(Calculations!BV26)))</f>
        <v>-4</v>
      </c>
      <c r="AA94" s="166">
        <f>IF('DART-PCR'!$C$21="",-4,IF(ISERR(LOG10(Calculations!BY26)),-4,LOG10(Calculations!BY26)))</f>
        <v>-4</v>
      </c>
      <c r="AB94" s="166">
        <f>IF('DART-PCR'!$D$21="",-4,IF(ISERR(LOG10(Calculations!CB26)),-4,LOG10(Calculations!CB26)))</f>
        <v>-4</v>
      </c>
      <c r="AC94" s="166">
        <f>IF('DART-PCR'!$E$21="",-4,IF(ISERR(LOG10(Calculations!CE26)),-4,LOG10(Calculations!CE26)))</f>
        <v>-4</v>
      </c>
      <c r="AD94" s="166">
        <f>IF('DART-PCR'!$B$22="",-4,IF(ISERR(LOG10(Calculations!CH26)),-4,LOG10(Calculations!CH26)))</f>
        <v>-4</v>
      </c>
      <c r="AE94" s="166">
        <f>IF('DART-PCR'!$C$22="",-4,IF(ISERR(LOG10(Calculations!CK26)),-4,LOG10(Calculations!CK26)))</f>
        <v>-4</v>
      </c>
      <c r="AF94" s="166">
        <f>IF('DART-PCR'!$D$22="",-4,IF(ISERR(LOG10(Calculations!CN26)),-4,LOG10(Calculations!CN26)))</f>
        <v>-4</v>
      </c>
      <c r="AG94" s="166">
        <f>IF('DART-PCR'!$E$22="",-4,IF(ISERR(LOG10(Calculations!CQ26)),-4,LOG10(Calculations!CQ26)))</f>
        <v>-4</v>
      </c>
      <c r="AI94" s="170" t="e">
        <f t="shared" si="4"/>
        <v>#DIV/0!</v>
      </c>
      <c r="AJ94" s="170" t="e">
        <f t="shared" si="5"/>
        <v>#DIV/0!</v>
      </c>
      <c r="AK94" s="61" t="e">
        <f>LOG10($AJ$66/SQRT('DART-PCR'!$E$44))</f>
        <v>#DIV/0!</v>
      </c>
      <c r="AL94" s="61" t="e">
        <f>LOG10($AJ$66*SQRT('DART-PCR'!$E$44))</f>
        <v>#DIV/0!</v>
      </c>
    </row>
    <row r="95" spans="1:38" ht="12.75">
      <c r="A95" s="154">
        <v>26</v>
      </c>
      <c r="B95" s="166">
        <f>IF('DART-PCR'!$B$15="",-4,IF(ISERR(LOG10(Calculations!B27)),-4,LOG10(Calculations!B27)))</f>
        <v>-4</v>
      </c>
      <c r="C95" s="166">
        <f>IF('DART-PCR'!$C$15="",-4,IF(ISERR(LOG10(Calculations!E27)),-4,LOG10(Calculations!E27)))</f>
        <v>-4</v>
      </c>
      <c r="D95" s="166">
        <f>IF('DART-PCR'!$D$15="",-4,IF(ISERR(LOG10(Calculations!H27)),-4,LOG10(Calculations!H27)))</f>
        <v>-4</v>
      </c>
      <c r="E95" s="166">
        <f>IF('DART-PCR'!$E$15="",-4,IF(ISERR(LOG10(Calculations!K27)),-4,LOG10(Calculations!K27)))</f>
        <v>-4</v>
      </c>
      <c r="F95" s="166">
        <f>IF('DART-PCR'!$B$16="",-4,IF(ISERR(LOG10(Calculations!N27)),-4,LOG10(Calculations!N27)))</f>
        <v>-4</v>
      </c>
      <c r="G95" s="166">
        <f>IF('DART-PCR'!$C$16="",-4,IF(ISERR(LOG10(Calculations!Q27)),-4,LOG10(Calculations!Q27)))</f>
        <v>-4</v>
      </c>
      <c r="H95" s="166">
        <f>IF('DART-PCR'!$D$16="",-4,IF(ISERR(LOG10(Calculations!T27)),-4,LOG10(Calculations!T27)))</f>
        <v>-4</v>
      </c>
      <c r="I95" s="166">
        <f>IF('DART-PCR'!$E$16="",-4,IF(ISERR(LOG10(Calculations!W27)),-4,LOG10(Calculations!W27)))</f>
        <v>-4</v>
      </c>
      <c r="J95" s="166">
        <f>IF('DART-PCR'!$B$17="",-4,IF(ISERR(LOG10(Calculations!Z27)),-4,LOG10(Calculations!Z27)))</f>
        <v>-4</v>
      </c>
      <c r="K95" s="166">
        <f>IF('DART-PCR'!$C$17="",-4,IF(ISERR(LOG10(Calculations!AC27)),-4,LOG10(Calculations!AC27)))</f>
        <v>-4</v>
      </c>
      <c r="L95" s="166">
        <f>IF('DART-PCR'!$D$17="",-4,IF(ISERR(LOG10(Calculations!AF27)),-4,LOG10(Calculations!AF27)))</f>
        <v>-4</v>
      </c>
      <c r="M95" s="166">
        <f>IF('DART-PCR'!$E$17="",-4,IF(ISERR(LOG10(Calculations!AI27)),-4,LOG10(Calculations!AI27)))</f>
        <v>-4</v>
      </c>
      <c r="N95" s="166">
        <f>IF('DART-PCR'!$B$18="",-4,IF(ISERR(LOG10(Calculations!AL27)),-4,LOG10(Calculations!AL27)))</f>
        <v>-4</v>
      </c>
      <c r="O95" s="166">
        <f>IF('DART-PCR'!$C$18="",-4,IF(ISERR(LOG10(Calculations!AO27)),-4,LOG10(Calculations!AO27)))</f>
        <v>-4</v>
      </c>
      <c r="P95" s="166">
        <f>IF('DART-PCR'!$D$18="",-4,IF(ISERR(LOG10(Calculations!AR27)),-4,LOG10(Calculations!AR27)))</f>
        <v>-4</v>
      </c>
      <c r="Q95" s="166">
        <f>IF('DART-PCR'!$E$18="",-4,IF(ISERR(LOG10(Calculations!AU27)),-4,LOG10(Calculations!AU27)))</f>
        <v>-4</v>
      </c>
      <c r="R95" s="166">
        <f>IF('DART-PCR'!$B$19="",-4,IF(ISERR(LOG10(Calculations!AX27)),-4,LOG10(Calculations!AX27)))</f>
        <v>-4</v>
      </c>
      <c r="S95" s="166">
        <f>IF('DART-PCR'!$C$19="",-4,IF(ISERR(LOG10(Calculations!BA27)),-4,LOG10(Calculations!BA27)))</f>
        <v>-4</v>
      </c>
      <c r="T95" s="166">
        <f>IF('DART-PCR'!$D$19="",-4,IF(ISERR(LOG10(Calculations!BD27)),-4,LOG10(Calculations!BD27)))</f>
        <v>-4</v>
      </c>
      <c r="U95" s="166">
        <f>IF('DART-PCR'!$E$19="",-4,IF(ISERR(LOG10(Calculations!BG27)),-4,LOG10(Calculations!BG27)))</f>
        <v>-4</v>
      </c>
      <c r="V95" s="166">
        <f>IF('DART-PCR'!$B$20="",-4,IF(ISERR(LOG10(Calculations!BJ27)),-4,LOG10(Calculations!BJ27)))</f>
        <v>-4</v>
      </c>
      <c r="W95" s="166">
        <f>IF('DART-PCR'!$C$20="",-4,IF(ISERR(LOG10(Calculations!BM27)),-4,LOG10(Calculations!BM27)))</f>
        <v>-4</v>
      </c>
      <c r="X95" s="166">
        <f>IF('DART-PCR'!$D$20="",-4,IF(ISERR(LOG10(Calculations!BP27)),-4,LOG10(Calculations!BP27)))</f>
        <v>-4</v>
      </c>
      <c r="Y95" s="166">
        <f>IF('DART-PCR'!$E$20="",-4,IF(ISERR(LOG10(Calculations!BS27)),-4,LOG10(Calculations!BS27)))</f>
        <v>-4</v>
      </c>
      <c r="Z95" s="166">
        <f>IF('DART-PCR'!$B$21="",-4,IF(ISERR(LOG10(Calculations!BV27)),-4,LOG10(Calculations!BV27)))</f>
        <v>-4</v>
      </c>
      <c r="AA95" s="166">
        <f>IF('DART-PCR'!$C$21="",-4,IF(ISERR(LOG10(Calculations!BY27)),-4,LOG10(Calculations!BY27)))</f>
        <v>-4</v>
      </c>
      <c r="AB95" s="166">
        <f>IF('DART-PCR'!$D$21="",-4,IF(ISERR(LOG10(Calculations!CB27)),-4,LOG10(Calculations!CB27)))</f>
        <v>-4</v>
      </c>
      <c r="AC95" s="166">
        <f>IF('DART-PCR'!$E$21="",-4,IF(ISERR(LOG10(Calculations!CE27)),-4,LOG10(Calculations!CE27)))</f>
        <v>-4</v>
      </c>
      <c r="AD95" s="166">
        <f>IF('DART-PCR'!$B$22="",-4,IF(ISERR(LOG10(Calculations!CH27)),-4,LOG10(Calculations!CH27)))</f>
        <v>-4</v>
      </c>
      <c r="AE95" s="166">
        <f>IF('DART-PCR'!$C$22="",-4,IF(ISERR(LOG10(Calculations!CK27)),-4,LOG10(Calculations!CK27)))</f>
        <v>-4</v>
      </c>
      <c r="AF95" s="166">
        <f>IF('DART-PCR'!$D$22="",-4,IF(ISERR(LOG10(Calculations!CN27)),-4,LOG10(Calculations!CN27)))</f>
        <v>-4</v>
      </c>
      <c r="AG95" s="166">
        <f>IF('DART-PCR'!$E$22="",-4,IF(ISERR(LOG10(Calculations!CQ27)),-4,LOG10(Calculations!CQ27)))</f>
        <v>-4</v>
      </c>
      <c r="AI95" s="170" t="e">
        <f t="shared" si="4"/>
        <v>#DIV/0!</v>
      </c>
      <c r="AJ95" s="170" t="e">
        <f t="shared" si="5"/>
        <v>#DIV/0!</v>
      </c>
      <c r="AK95" s="61" t="e">
        <f>LOG10($AJ$66/SQRT('DART-PCR'!$E$44))</f>
        <v>#DIV/0!</v>
      </c>
      <c r="AL95" s="61" t="e">
        <f>LOG10($AJ$66*SQRT('DART-PCR'!$E$44))</f>
        <v>#DIV/0!</v>
      </c>
    </row>
    <row r="96" spans="1:38" ht="12.75">
      <c r="A96" s="154">
        <v>27</v>
      </c>
      <c r="B96" s="166">
        <f>IF('DART-PCR'!$B$15="",-4,IF(ISERR(LOG10(Calculations!B28)),-4,LOG10(Calculations!B28)))</f>
        <v>-4</v>
      </c>
      <c r="C96" s="166">
        <f>IF('DART-PCR'!$C$15="",-4,IF(ISERR(LOG10(Calculations!E28)),-4,LOG10(Calculations!E28)))</f>
        <v>-4</v>
      </c>
      <c r="D96" s="166">
        <f>IF('DART-PCR'!$D$15="",-4,IF(ISERR(LOG10(Calculations!H28)),-4,LOG10(Calculations!H28)))</f>
        <v>-4</v>
      </c>
      <c r="E96" s="166">
        <f>IF('DART-PCR'!$E$15="",-4,IF(ISERR(LOG10(Calculations!K28)),-4,LOG10(Calculations!K28)))</f>
        <v>-4</v>
      </c>
      <c r="F96" s="166">
        <f>IF('DART-PCR'!$B$16="",-4,IF(ISERR(LOG10(Calculations!N28)),-4,LOG10(Calculations!N28)))</f>
        <v>-4</v>
      </c>
      <c r="G96" s="166">
        <f>IF('DART-PCR'!$C$16="",-4,IF(ISERR(LOG10(Calculations!Q28)),-4,LOG10(Calculations!Q28)))</f>
        <v>-4</v>
      </c>
      <c r="H96" s="166">
        <f>IF('DART-PCR'!$D$16="",-4,IF(ISERR(LOG10(Calculations!T28)),-4,LOG10(Calculations!T28)))</f>
        <v>-4</v>
      </c>
      <c r="I96" s="166">
        <f>IF('DART-PCR'!$E$16="",-4,IF(ISERR(LOG10(Calculations!W28)),-4,LOG10(Calculations!W28)))</f>
        <v>-4</v>
      </c>
      <c r="J96" s="166">
        <f>IF('DART-PCR'!$B$17="",-4,IF(ISERR(LOG10(Calculations!Z28)),-4,LOG10(Calculations!Z28)))</f>
        <v>-4</v>
      </c>
      <c r="K96" s="166">
        <f>IF('DART-PCR'!$C$17="",-4,IF(ISERR(LOG10(Calculations!AC28)),-4,LOG10(Calculations!AC28)))</f>
        <v>-4</v>
      </c>
      <c r="L96" s="166">
        <f>IF('DART-PCR'!$D$17="",-4,IF(ISERR(LOG10(Calculations!AF28)),-4,LOG10(Calculations!AF28)))</f>
        <v>-4</v>
      </c>
      <c r="M96" s="166">
        <f>IF('DART-PCR'!$E$17="",-4,IF(ISERR(LOG10(Calculations!AI28)),-4,LOG10(Calculations!AI28)))</f>
        <v>-4</v>
      </c>
      <c r="N96" s="166">
        <f>IF('DART-PCR'!$B$18="",-4,IF(ISERR(LOG10(Calculations!AL28)),-4,LOG10(Calculations!AL28)))</f>
        <v>-4</v>
      </c>
      <c r="O96" s="166">
        <f>IF('DART-PCR'!$C$18="",-4,IF(ISERR(LOG10(Calculations!AO28)),-4,LOG10(Calculations!AO28)))</f>
        <v>-4</v>
      </c>
      <c r="P96" s="166">
        <f>IF('DART-PCR'!$D$18="",-4,IF(ISERR(LOG10(Calculations!AR28)),-4,LOG10(Calculations!AR28)))</f>
        <v>-4</v>
      </c>
      <c r="Q96" s="166">
        <f>IF('DART-PCR'!$E$18="",-4,IF(ISERR(LOG10(Calculations!AU28)),-4,LOG10(Calculations!AU28)))</f>
        <v>-4</v>
      </c>
      <c r="R96" s="166">
        <f>IF('DART-PCR'!$B$19="",-4,IF(ISERR(LOG10(Calculations!AX28)),-4,LOG10(Calculations!AX28)))</f>
        <v>-4</v>
      </c>
      <c r="S96" s="166">
        <f>IF('DART-PCR'!$C$19="",-4,IF(ISERR(LOG10(Calculations!BA28)),-4,LOG10(Calculations!BA28)))</f>
        <v>-4</v>
      </c>
      <c r="T96" s="166">
        <f>IF('DART-PCR'!$D$19="",-4,IF(ISERR(LOG10(Calculations!BD28)),-4,LOG10(Calculations!BD28)))</f>
        <v>-4</v>
      </c>
      <c r="U96" s="166">
        <f>IF('DART-PCR'!$E$19="",-4,IF(ISERR(LOG10(Calculations!BG28)),-4,LOG10(Calculations!BG28)))</f>
        <v>-4</v>
      </c>
      <c r="V96" s="166">
        <f>IF('DART-PCR'!$B$20="",-4,IF(ISERR(LOG10(Calculations!BJ28)),-4,LOG10(Calculations!BJ28)))</f>
        <v>-4</v>
      </c>
      <c r="W96" s="166">
        <f>IF('DART-PCR'!$C$20="",-4,IF(ISERR(LOG10(Calculations!BM28)),-4,LOG10(Calculations!BM28)))</f>
        <v>-4</v>
      </c>
      <c r="X96" s="166">
        <f>IF('DART-PCR'!$D$20="",-4,IF(ISERR(LOG10(Calculations!BP28)),-4,LOG10(Calculations!BP28)))</f>
        <v>-4</v>
      </c>
      <c r="Y96" s="166">
        <f>IF('DART-PCR'!$E$20="",-4,IF(ISERR(LOG10(Calculations!BS28)),-4,LOG10(Calculations!BS28)))</f>
        <v>-4</v>
      </c>
      <c r="Z96" s="166">
        <f>IF('DART-PCR'!$B$21="",-4,IF(ISERR(LOG10(Calculations!BV28)),-4,LOG10(Calculations!BV28)))</f>
        <v>-4</v>
      </c>
      <c r="AA96" s="166">
        <f>IF('DART-PCR'!$C$21="",-4,IF(ISERR(LOG10(Calculations!BY28)),-4,LOG10(Calculations!BY28)))</f>
        <v>-4</v>
      </c>
      <c r="AB96" s="166">
        <f>IF('DART-PCR'!$D$21="",-4,IF(ISERR(LOG10(Calculations!CB28)),-4,LOG10(Calculations!CB28)))</f>
        <v>-4</v>
      </c>
      <c r="AC96" s="166">
        <f>IF('DART-PCR'!$E$21="",-4,IF(ISERR(LOG10(Calculations!CE28)),-4,LOG10(Calculations!CE28)))</f>
        <v>-4</v>
      </c>
      <c r="AD96" s="166">
        <f>IF('DART-PCR'!$B$22="",-4,IF(ISERR(LOG10(Calculations!CH28)),-4,LOG10(Calculations!CH28)))</f>
        <v>-4</v>
      </c>
      <c r="AE96" s="166">
        <f>IF('DART-PCR'!$C$22="",-4,IF(ISERR(LOG10(Calculations!CK28)),-4,LOG10(Calculations!CK28)))</f>
        <v>-4</v>
      </c>
      <c r="AF96" s="166">
        <f>IF('DART-PCR'!$D$22="",-4,IF(ISERR(LOG10(Calculations!CN28)),-4,LOG10(Calculations!CN28)))</f>
        <v>-4</v>
      </c>
      <c r="AG96" s="166">
        <f>IF('DART-PCR'!$E$22="",-4,IF(ISERR(LOG10(Calculations!CQ28)),-4,LOG10(Calculations!CQ28)))</f>
        <v>-4</v>
      </c>
      <c r="AI96" s="170" t="e">
        <f t="shared" si="4"/>
        <v>#DIV/0!</v>
      </c>
      <c r="AJ96" s="170" t="e">
        <f t="shared" si="5"/>
        <v>#DIV/0!</v>
      </c>
      <c r="AK96" s="61" t="e">
        <f>LOG10($AJ$66/SQRT('DART-PCR'!$E$44))</f>
        <v>#DIV/0!</v>
      </c>
      <c r="AL96" s="61" t="e">
        <f>LOG10($AJ$66*SQRT('DART-PCR'!$E$44))</f>
        <v>#DIV/0!</v>
      </c>
    </row>
    <row r="97" spans="1:38" ht="12.75">
      <c r="A97" s="154">
        <v>28</v>
      </c>
      <c r="B97" s="166">
        <f>IF('DART-PCR'!$B$15="",-4,IF(ISERR(LOG10(Calculations!B29)),-4,LOG10(Calculations!B29)))</f>
        <v>-4</v>
      </c>
      <c r="C97" s="166">
        <f>IF('DART-PCR'!$C$15="",-4,IF(ISERR(LOG10(Calculations!E29)),-4,LOG10(Calculations!E29)))</f>
        <v>-4</v>
      </c>
      <c r="D97" s="166">
        <f>IF('DART-PCR'!$D$15="",-4,IF(ISERR(LOG10(Calculations!H29)),-4,LOG10(Calculations!H29)))</f>
        <v>-4</v>
      </c>
      <c r="E97" s="166">
        <f>IF('DART-PCR'!$E$15="",-4,IF(ISERR(LOG10(Calculations!K29)),-4,LOG10(Calculations!K29)))</f>
        <v>-4</v>
      </c>
      <c r="F97" s="166">
        <f>IF('DART-PCR'!$B$16="",-4,IF(ISERR(LOG10(Calculations!N29)),-4,LOG10(Calculations!N29)))</f>
        <v>-4</v>
      </c>
      <c r="G97" s="166">
        <f>IF('DART-PCR'!$C$16="",-4,IF(ISERR(LOG10(Calculations!Q29)),-4,LOG10(Calculations!Q29)))</f>
        <v>-4</v>
      </c>
      <c r="H97" s="166">
        <f>IF('DART-PCR'!$D$16="",-4,IF(ISERR(LOG10(Calculations!T29)),-4,LOG10(Calculations!T29)))</f>
        <v>-4</v>
      </c>
      <c r="I97" s="166">
        <f>IF('DART-PCR'!$E$16="",-4,IF(ISERR(LOG10(Calculations!W29)),-4,LOG10(Calculations!W29)))</f>
        <v>-4</v>
      </c>
      <c r="J97" s="166">
        <f>IF('DART-PCR'!$B$17="",-4,IF(ISERR(LOG10(Calculations!Z29)),-4,LOG10(Calculations!Z29)))</f>
        <v>-4</v>
      </c>
      <c r="K97" s="166">
        <f>IF('DART-PCR'!$C$17="",-4,IF(ISERR(LOG10(Calculations!AC29)),-4,LOG10(Calculations!AC29)))</f>
        <v>-4</v>
      </c>
      <c r="L97" s="166">
        <f>IF('DART-PCR'!$D$17="",-4,IF(ISERR(LOG10(Calculations!AF29)),-4,LOG10(Calculations!AF29)))</f>
        <v>-4</v>
      </c>
      <c r="M97" s="166">
        <f>IF('DART-PCR'!$E$17="",-4,IF(ISERR(LOG10(Calculations!AI29)),-4,LOG10(Calculations!AI29)))</f>
        <v>-4</v>
      </c>
      <c r="N97" s="166">
        <f>IF('DART-PCR'!$B$18="",-4,IF(ISERR(LOG10(Calculations!AL29)),-4,LOG10(Calculations!AL29)))</f>
        <v>-4</v>
      </c>
      <c r="O97" s="166">
        <f>IF('DART-PCR'!$C$18="",-4,IF(ISERR(LOG10(Calculations!AO29)),-4,LOG10(Calculations!AO29)))</f>
        <v>-4</v>
      </c>
      <c r="P97" s="166">
        <f>IF('DART-PCR'!$D$18="",-4,IF(ISERR(LOG10(Calculations!AR29)),-4,LOG10(Calculations!AR29)))</f>
        <v>-4</v>
      </c>
      <c r="Q97" s="166">
        <f>IF('DART-PCR'!$E$18="",-4,IF(ISERR(LOG10(Calculations!AU29)),-4,LOG10(Calculations!AU29)))</f>
        <v>-4</v>
      </c>
      <c r="R97" s="166">
        <f>IF('DART-PCR'!$B$19="",-4,IF(ISERR(LOG10(Calculations!AX29)),-4,LOG10(Calculations!AX29)))</f>
        <v>-4</v>
      </c>
      <c r="S97" s="166">
        <f>IF('DART-PCR'!$C$19="",-4,IF(ISERR(LOG10(Calculations!BA29)),-4,LOG10(Calculations!BA29)))</f>
        <v>-4</v>
      </c>
      <c r="T97" s="166">
        <f>IF('DART-PCR'!$D$19="",-4,IF(ISERR(LOG10(Calculations!BD29)),-4,LOG10(Calculations!BD29)))</f>
        <v>-4</v>
      </c>
      <c r="U97" s="166">
        <f>IF('DART-PCR'!$E$19="",-4,IF(ISERR(LOG10(Calculations!BG29)),-4,LOG10(Calculations!BG29)))</f>
        <v>-4</v>
      </c>
      <c r="V97" s="166">
        <f>IF('DART-PCR'!$B$20="",-4,IF(ISERR(LOG10(Calculations!BJ29)),-4,LOG10(Calculations!BJ29)))</f>
        <v>-4</v>
      </c>
      <c r="W97" s="166">
        <f>IF('DART-PCR'!$C$20="",-4,IF(ISERR(LOG10(Calculations!BM29)),-4,LOG10(Calculations!BM29)))</f>
        <v>-4</v>
      </c>
      <c r="X97" s="166">
        <f>IF('DART-PCR'!$D$20="",-4,IF(ISERR(LOG10(Calculations!BP29)),-4,LOG10(Calculations!BP29)))</f>
        <v>-4</v>
      </c>
      <c r="Y97" s="166">
        <f>IF('DART-PCR'!$E$20="",-4,IF(ISERR(LOG10(Calculations!BS29)),-4,LOG10(Calculations!BS29)))</f>
        <v>-4</v>
      </c>
      <c r="Z97" s="166">
        <f>IF('DART-PCR'!$B$21="",-4,IF(ISERR(LOG10(Calculations!BV29)),-4,LOG10(Calculations!BV29)))</f>
        <v>-4</v>
      </c>
      <c r="AA97" s="166">
        <f>IF('DART-PCR'!$C$21="",-4,IF(ISERR(LOG10(Calculations!BY29)),-4,LOG10(Calculations!BY29)))</f>
        <v>-4</v>
      </c>
      <c r="AB97" s="166">
        <f>IF('DART-PCR'!$D$21="",-4,IF(ISERR(LOG10(Calculations!CB29)),-4,LOG10(Calculations!CB29)))</f>
        <v>-4</v>
      </c>
      <c r="AC97" s="166">
        <f>IF('DART-PCR'!$E$21="",-4,IF(ISERR(LOG10(Calculations!CE29)),-4,LOG10(Calculations!CE29)))</f>
        <v>-4</v>
      </c>
      <c r="AD97" s="166">
        <f>IF('DART-PCR'!$B$22="",-4,IF(ISERR(LOG10(Calculations!CH29)),-4,LOG10(Calculations!CH29)))</f>
        <v>-4</v>
      </c>
      <c r="AE97" s="166">
        <f>IF('DART-PCR'!$C$22="",-4,IF(ISERR(LOG10(Calculations!CK29)),-4,LOG10(Calculations!CK29)))</f>
        <v>-4</v>
      </c>
      <c r="AF97" s="166">
        <f>IF('DART-PCR'!$D$22="",-4,IF(ISERR(LOG10(Calculations!CN29)),-4,LOG10(Calculations!CN29)))</f>
        <v>-4</v>
      </c>
      <c r="AG97" s="166">
        <f>IF('DART-PCR'!$E$22="",-4,IF(ISERR(LOG10(Calculations!CQ29)),-4,LOG10(Calculations!CQ29)))</f>
        <v>-4</v>
      </c>
      <c r="AI97" s="170" t="e">
        <f t="shared" si="4"/>
        <v>#DIV/0!</v>
      </c>
      <c r="AJ97" s="170" t="e">
        <f t="shared" si="5"/>
        <v>#DIV/0!</v>
      </c>
      <c r="AK97" s="61" t="e">
        <f>LOG10($AJ$66/SQRT('DART-PCR'!$E$44))</f>
        <v>#DIV/0!</v>
      </c>
      <c r="AL97" s="61" t="e">
        <f>LOG10($AJ$66*SQRT('DART-PCR'!$E$44))</f>
        <v>#DIV/0!</v>
      </c>
    </row>
    <row r="98" spans="1:38" ht="12.75">
      <c r="A98" s="154">
        <v>29</v>
      </c>
      <c r="B98" s="166">
        <f>IF('DART-PCR'!$B$15="",-4,IF(ISERR(LOG10(Calculations!B30)),-4,LOG10(Calculations!B30)))</f>
        <v>-4</v>
      </c>
      <c r="C98" s="166">
        <f>IF('DART-PCR'!$C$15="",-4,IF(ISERR(LOG10(Calculations!E30)),-4,LOG10(Calculations!E30)))</f>
        <v>-4</v>
      </c>
      <c r="D98" s="166">
        <f>IF('DART-PCR'!$D$15="",-4,IF(ISERR(LOG10(Calculations!H30)),-4,LOG10(Calculations!H30)))</f>
        <v>-4</v>
      </c>
      <c r="E98" s="166">
        <f>IF('DART-PCR'!$E$15="",-4,IF(ISERR(LOG10(Calculations!K30)),-4,LOG10(Calculations!K30)))</f>
        <v>-4</v>
      </c>
      <c r="F98" s="166">
        <f>IF('DART-PCR'!$B$16="",-4,IF(ISERR(LOG10(Calculations!N30)),-4,LOG10(Calculations!N30)))</f>
        <v>-4</v>
      </c>
      <c r="G98" s="166">
        <f>IF('DART-PCR'!$C$16="",-4,IF(ISERR(LOG10(Calculations!Q30)),-4,LOG10(Calculations!Q30)))</f>
        <v>-4</v>
      </c>
      <c r="H98" s="166">
        <f>IF('DART-PCR'!$D$16="",-4,IF(ISERR(LOG10(Calculations!T30)),-4,LOG10(Calculations!T30)))</f>
        <v>-4</v>
      </c>
      <c r="I98" s="166">
        <f>IF('DART-PCR'!$E$16="",-4,IF(ISERR(LOG10(Calculations!W30)),-4,LOG10(Calculations!W30)))</f>
        <v>-4</v>
      </c>
      <c r="J98" s="166">
        <f>IF('DART-PCR'!$B$17="",-4,IF(ISERR(LOG10(Calculations!Z30)),-4,LOG10(Calculations!Z30)))</f>
        <v>-4</v>
      </c>
      <c r="K98" s="166">
        <f>IF('DART-PCR'!$C$17="",-4,IF(ISERR(LOG10(Calculations!AC30)),-4,LOG10(Calculations!AC30)))</f>
        <v>-4</v>
      </c>
      <c r="L98" s="166">
        <f>IF('DART-PCR'!$D$17="",-4,IF(ISERR(LOG10(Calculations!AF30)),-4,LOG10(Calculations!AF30)))</f>
        <v>-4</v>
      </c>
      <c r="M98" s="166">
        <f>IF('DART-PCR'!$E$17="",-4,IF(ISERR(LOG10(Calculations!AI30)),-4,LOG10(Calculations!AI30)))</f>
        <v>-4</v>
      </c>
      <c r="N98" s="166">
        <f>IF('DART-PCR'!$B$18="",-4,IF(ISERR(LOG10(Calculations!AL30)),-4,LOG10(Calculations!AL30)))</f>
        <v>-4</v>
      </c>
      <c r="O98" s="166">
        <f>IF('DART-PCR'!$C$18="",-4,IF(ISERR(LOG10(Calculations!AO30)),-4,LOG10(Calculations!AO30)))</f>
        <v>-4</v>
      </c>
      <c r="P98" s="166">
        <f>IF('DART-PCR'!$D$18="",-4,IF(ISERR(LOG10(Calculations!AR30)),-4,LOG10(Calculations!AR30)))</f>
        <v>-4</v>
      </c>
      <c r="Q98" s="166">
        <f>IF('DART-PCR'!$E$18="",-4,IF(ISERR(LOG10(Calculations!AU30)),-4,LOG10(Calculations!AU30)))</f>
        <v>-4</v>
      </c>
      <c r="R98" s="166">
        <f>IF('DART-PCR'!$B$19="",-4,IF(ISERR(LOG10(Calculations!AX30)),-4,LOG10(Calculations!AX30)))</f>
        <v>-4</v>
      </c>
      <c r="S98" s="166">
        <f>IF('DART-PCR'!$C$19="",-4,IF(ISERR(LOG10(Calculations!BA30)),-4,LOG10(Calculations!BA30)))</f>
        <v>-4</v>
      </c>
      <c r="T98" s="166">
        <f>IF('DART-PCR'!$D$19="",-4,IF(ISERR(LOG10(Calculations!BD30)),-4,LOG10(Calculations!BD30)))</f>
        <v>-4</v>
      </c>
      <c r="U98" s="166">
        <f>IF('DART-PCR'!$E$19="",-4,IF(ISERR(LOG10(Calculations!BG30)),-4,LOG10(Calculations!BG30)))</f>
        <v>-4</v>
      </c>
      <c r="V98" s="166">
        <f>IF('DART-PCR'!$B$20="",-4,IF(ISERR(LOG10(Calculations!BJ30)),-4,LOG10(Calculations!BJ30)))</f>
        <v>-4</v>
      </c>
      <c r="W98" s="166">
        <f>IF('DART-PCR'!$C$20="",-4,IF(ISERR(LOG10(Calculations!BM30)),-4,LOG10(Calculations!BM30)))</f>
        <v>-4</v>
      </c>
      <c r="X98" s="166">
        <f>IF('DART-PCR'!$D$20="",-4,IF(ISERR(LOG10(Calculations!BP30)),-4,LOG10(Calculations!BP30)))</f>
        <v>-4</v>
      </c>
      <c r="Y98" s="166">
        <f>IF('DART-PCR'!$E$20="",-4,IF(ISERR(LOG10(Calculations!BS30)),-4,LOG10(Calculations!BS30)))</f>
        <v>-4</v>
      </c>
      <c r="Z98" s="166">
        <f>IF('DART-PCR'!$B$21="",-4,IF(ISERR(LOG10(Calculations!BV30)),-4,LOG10(Calculations!BV30)))</f>
        <v>-4</v>
      </c>
      <c r="AA98" s="166">
        <f>IF('DART-PCR'!$C$21="",-4,IF(ISERR(LOG10(Calculations!BY30)),-4,LOG10(Calculations!BY30)))</f>
        <v>-4</v>
      </c>
      <c r="AB98" s="166">
        <f>IF('DART-PCR'!$D$21="",-4,IF(ISERR(LOG10(Calculations!CB30)),-4,LOG10(Calculations!CB30)))</f>
        <v>-4</v>
      </c>
      <c r="AC98" s="166">
        <f>IF('DART-PCR'!$E$21="",-4,IF(ISERR(LOG10(Calculations!CE30)),-4,LOG10(Calculations!CE30)))</f>
        <v>-4</v>
      </c>
      <c r="AD98" s="166">
        <f>IF('DART-PCR'!$B$22="",-4,IF(ISERR(LOG10(Calculations!CH30)),-4,LOG10(Calculations!CH30)))</f>
        <v>-4</v>
      </c>
      <c r="AE98" s="166">
        <f>IF('DART-PCR'!$C$22="",-4,IF(ISERR(LOG10(Calculations!CK30)),-4,LOG10(Calculations!CK30)))</f>
        <v>-4</v>
      </c>
      <c r="AF98" s="166">
        <f>IF('DART-PCR'!$D$22="",-4,IF(ISERR(LOG10(Calculations!CN30)),-4,LOG10(Calculations!CN30)))</f>
        <v>-4</v>
      </c>
      <c r="AG98" s="166">
        <f>IF('DART-PCR'!$E$22="",-4,IF(ISERR(LOG10(Calculations!CQ30)),-4,LOG10(Calculations!CQ30)))</f>
        <v>-4</v>
      </c>
      <c r="AI98" s="170" t="e">
        <f t="shared" si="4"/>
        <v>#DIV/0!</v>
      </c>
      <c r="AJ98" s="170" t="e">
        <f t="shared" si="5"/>
        <v>#DIV/0!</v>
      </c>
      <c r="AK98" s="61" t="e">
        <f>LOG10($AJ$66/SQRT('DART-PCR'!$E$44))</f>
        <v>#DIV/0!</v>
      </c>
      <c r="AL98" s="61" t="e">
        <f>LOG10($AJ$66*SQRT('DART-PCR'!$E$44))</f>
        <v>#DIV/0!</v>
      </c>
    </row>
    <row r="99" spans="1:38" ht="12.75">
      <c r="A99" s="154">
        <v>30</v>
      </c>
      <c r="B99" s="166">
        <f>IF('DART-PCR'!$B$15="",-4,IF(ISERR(LOG10(Calculations!B31)),-4,LOG10(Calculations!B31)))</f>
        <v>-4</v>
      </c>
      <c r="C99" s="166">
        <f>IF('DART-PCR'!$C$15="",-4,IF(ISERR(LOG10(Calculations!E31)),-4,LOG10(Calculations!E31)))</f>
        <v>-4</v>
      </c>
      <c r="D99" s="166">
        <f>IF('DART-PCR'!$D$15="",-4,IF(ISERR(LOG10(Calculations!H31)),-4,LOG10(Calculations!H31)))</f>
        <v>-4</v>
      </c>
      <c r="E99" s="166">
        <f>IF('DART-PCR'!$E$15="",-4,IF(ISERR(LOG10(Calculations!K31)),-4,LOG10(Calculations!K31)))</f>
        <v>-4</v>
      </c>
      <c r="F99" s="166">
        <f>IF('DART-PCR'!$B$16="",-4,IF(ISERR(LOG10(Calculations!N31)),-4,LOG10(Calculations!N31)))</f>
        <v>-4</v>
      </c>
      <c r="G99" s="166">
        <f>IF('DART-PCR'!$C$16="",-4,IF(ISERR(LOG10(Calculations!Q31)),-4,LOG10(Calculations!Q31)))</f>
        <v>-4</v>
      </c>
      <c r="H99" s="166">
        <f>IF('DART-PCR'!$D$16="",-4,IF(ISERR(LOG10(Calculations!T31)),-4,LOG10(Calculations!T31)))</f>
        <v>-4</v>
      </c>
      <c r="I99" s="166">
        <f>IF('DART-PCR'!$E$16="",-4,IF(ISERR(LOG10(Calculations!W31)),-4,LOG10(Calculations!W31)))</f>
        <v>-4</v>
      </c>
      <c r="J99" s="166">
        <f>IF('DART-PCR'!$B$17="",-4,IF(ISERR(LOG10(Calculations!Z31)),-4,LOG10(Calculations!Z31)))</f>
        <v>-4</v>
      </c>
      <c r="K99" s="166">
        <f>IF('DART-PCR'!$C$17="",-4,IF(ISERR(LOG10(Calculations!AC31)),-4,LOG10(Calculations!AC31)))</f>
        <v>-4</v>
      </c>
      <c r="L99" s="166">
        <f>IF('DART-PCR'!$D$17="",-4,IF(ISERR(LOG10(Calculations!AF31)),-4,LOG10(Calculations!AF31)))</f>
        <v>-4</v>
      </c>
      <c r="M99" s="166">
        <f>IF('DART-PCR'!$E$17="",-4,IF(ISERR(LOG10(Calculations!AI31)),-4,LOG10(Calculations!AI31)))</f>
        <v>-4</v>
      </c>
      <c r="N99" s="166">
        <f>IF('DART-PCR'!$B$18="",-4,IF(ISERR(LOG10(Calculations!AL31)),-4,LOG10(Calculations!AL31)))</f>
        <v>-4</v>
      </c>
      <c r="O99" s="166">
        <f>IF('DART-PCR'!$C$18="",-4,IF(ISERR(LOG10(Calculations!AO31)),-4,LOG10(Calculations!AO31)))</f>
        <v>-4</v>
      </c>
      <c r="P99" s="166">
        <f>IF('DART-PCR'!$D$18="",-4,IF(ISERR(LOG10(Calculations!AR31)),-4,LOG10(Calculations!AR31)))</f>
        <v>-4</v>
      </c>
      <c r="Q99" s="166">
        <f>IF('DART-PCR'!$E$18="",-4,IF(ISERR(LOG10(Calculations!AU31)),-4,LOG10(Calculations!AU31)))</f>
        <v>-4</v>
      </c>
      <c r="R99" s="166">
        <f>IF('DART-PCR'!$B$19="",-4,IF(ISERR(LOG10(Calculations!AX31)),-4,LOG10(Calculations!AX31)))</f>
        <v>-4</v>
      </c>
      <c r="S99" s="166">
        <f>IF('DART-PCR'!$C$19="",-4,IF(ISERR(LOG10(Calculations!BA31)),-4,LOG10(Calculations!BA31)))</f>
        <v>-4</v>
      </c>
      <c r="T99" s="166">
        <f>IF('DART-PCR'!$D$19="",-4,IF(ISERR(LOG10(Calculations!BD31)),-4,LOG10(Calculations!BD31)))</f>
        <v>-4</v>
      </c>
      <c r="U99" s="166">
        <f>IF('DART-PCR'!$E$19="",-4,IF(ISERR(LOG10(Calculations!BG31)),-4,LOG10(Calculations!BG31)))</f>
        <v>-4</v>
      </c>
      <c r="V99" s="166">
        <f>IF('DART-PCR'!$B$20="",-4,IF(ISERR(LOG10(Calculations!BJ31)),-4,LOG10(Calculations!BJ31)))</f>
        <v>-4</v>
      </c>
      <c r="W99" s="166">
        <f>IF('DART-PCR'!$C$20="",-4,IF(ISERR(LOG10(Calculations!BM31)),-4,LOG10(Calculations!BM31)))</f>
        <v>-4</v>
      </c>
      <c r="X99" s="166">
        <f>IF('DART-PCR'!$D$20="",-4,IF(ISERR(LOG10(Calculations!BP31)),-4,LOG10(Calculations!BP31)))</f>
        <v>-4</v>
      </c>
      <c r="Y99" s="166">
        <f>IF('DART-PCR'!$E$20="",-4,IF(ISERR(LOG10(Calculations!BS31)),-4,LOG10(Calculations!BS31)))</f>
        <v>-4</v>
      </c>
      <c r="Z99" s="166">
        <f>IF('DART-PCR'!$B$21="",-4,IF(ISERR(LOG10(Calculations!BV31)),-4,LOG10(Calculations!BV31)))</f>
        <v>-4</v>
      </c>
      <c r="AA99" s="166">
        <f>IF('DART-PCR'!$C$21="",-4,IF(ISERR(LOG10(Calculations!BY31)),-4,LOG10(Calculations!BY31)))</f>
        <v>-4</v>
      </c>
      <c r="AB99" s="166">
        <f>IF('DART-PCR'!$D$21="",-4,IF(ISERR(LOG10(Calculations!CB31)),-4,LOG10(Calculations!CB31)))</f>
        <v>-4</v>
      </c>
      <c r="AC99" s="166">
        <f>IF('DART-PCR'!$E$21="",-4,IF(ISERR(LOG10(Calculations!CE31)),-4,LOG10(Calculations!CE31)))</f>
        <v>-4</v>
      </c>
      <c r="AD99" s="166">
        <f>IF('DART-PCR'!$B$22="",-4,IF(ISERR(LOG10(Calculations!CH31)),-4,LOG10(Calculations!CH31)))</f>
        <v>-4</v>
      </c>
      <c r="AE99" s="166">
        <f>IF('DART-PCR'!$C$22="",-4,IF(ISERR(LOG10(Calculations!CK31)),-4,LOG10(Calculations!CK31)))</f>
        <v>-4</v>
      </c>
      <c r="AF99" s="166">
        <f>IF('DART-PCR'!$D$22="",-4,IF(ISERR(LOG10(Calculations!CN31)),-4,LOG10(Calculations!CN31)))</f>
        <v>-4</v>
      </c>
      <c r="AG99" s="166">
        <f>IF('DART-PCR'!$E$22="",-4,IF(ISERR(LOG10(Calculations!CQ31)),-4,LOG10(Calculations!CQ31)))</f>
        <v>-4</v>
      </c>
      <c r="AI99" s="170" t="e">
        <f t="shared" si="4"/>
        <v>#DIV/0!</v>
      </c>
      <c r="AJ99" s="170" t="e">
        <f t="shared" si="5"/>
        <v>#DIV/0!</v>
      </c>
      <c r="AK99" s="61" t="e">
        <f>LOG10($AJ$66/SQRT('DART-PCR'!$E$44))</f>
        <v>#DIV/0!</v>
      </c>
      <c r="AL99" s="61" t="e">
        <f>LOG10($AJ$66*SQRT('DART-PCR'!$E$44))</f>
        <v>#DIV/0!</v>
      </c>
    </row>
    <row r="100" spans="1:38" ht="12.75">
      <c r="A100" s="154">
        <v>31</v>
      </c>
      <c r="B100" s="166">
        <f>IF('DART-PCR'!$B$15="",-4,IF(ISERR(LOG10(Calculations!B32)),-4,LOG10(Calculations!B32)))</f>
        <v>-4</v>
      </c>
      <c r="C100" s="166">
        <f>IF('DART-PCR'!$C$15="",-4,IF(ISERR(LOG10(Calculations!E32)),-4,LOG10(Calculations!E32)))</f>
        <v>-4</v>
      </c>
      <c r="D100" s="166">
        <f>IF('DART-PCR'!$D$15="",-4,IF(ISERR(LOG10(Calculations!H32)),-4,LOG10(Calculations!H32)))</f>
        <v>-4</v>
      </c>
      <c r="E100" s="166">
        <f>IF('DART-PCR'!$E$15="",-4,IF(ISERR(LOG10(Calculations!K32)),-4,LOG10(Calculations!K32)))</f>
        <v>-4</v>
      </c>
      <c r="F100" s="166">
        <f>IF('DART-PCR'!$B$16="",-4,IF(ISERR(LOG10(Calculations!N32)),-4,LOG10(Calculations!N32)))</f>
        <v>-4</v>
      </c>
      <c r="G100" s="166">
        <f>IF('DART-PCR'!$C$16="",-4,IF(ISERR(LOG10(Calculations!Q32)),-4,LOG10(Calculations!Q32)))</f>
        <v>-4</v>
      </c>
      <c r="H100" s="166">
        <f>IF('DART-PCR'!$D$16="",-4,IF(ISERR(LOG10(Calculations!T32)),-4,LOG10(Calculations!T32)))</f>
        <v>-4</v>
      </c>
      <c r="I100" s="166">
        <f>IF('DART-PCR'!$E$16="",-4,IF(ISERR(LOG10(Calculations!W32)),-4,LOG10(Calculations!W32)))</f>
        <v>-4</v>
      </c>
      <c r="J100" s="166">
        <f>IF('DART-PCR'!$B$17="",-4,IF(ISERR(LOG10(Calculations!Z32)),-4,LOG10(Calculations!Z32)))</f>
        <v>-4</v>
      </c>
      <c r="K100" s="166">
        <f>IF('DART-PCR'!$C$17="",-4,IF(ISERR(LOG10(Calculations!AC32)),-4,LOG10(Calculations!AC32)))</f>
        <v>-4</v>
      </c>
      <c r="L100" s="166">
        <f>IF('DART-PCR'!$D$17="",-4,IF(ISERR(LOG10(Calculations!AF32)),-4,LOG10(Calculations!AF32)))</f>
        <v>-4</v>
      </c>
      <c r="M100" s="166">
        <f>IF('DART-PCR'!$E$17="",-4,IF(ISERR(LOG10(Calculations!AI32)),-4,LOG10(Calculations!AI32)))</f>
        <v>-4</v>
      </c>
      <c r="N100" s="166">
        <f>IF('DART-PCR'!$B$18="",-4,IF(ISERR(LOG10(Calculations!AL32)),-4,LOG10(Calculations!AL32)))</f>
        <v>-4</v>
      </c>
      <c r="O100" s="166">
        <f>IF('DART-PCR'!$C$18="",-4,IF(ISERR(LOG10(Calculations!AO32)),-4,LOG10(Calculations!AO32)))</f>
        <v>-4</v>
      </c>
      <c r="P100" s="166">
        <f>IF('DART-PCR'!$D$18="",-4,IF(ISERR(LOG10(Calculations!AR32)),-4,LOG10(Calculations!AR32)))</f>
        <v>-4</v>
      </c>
      <c r="Q100" s="166">
        <f>IF('DART-PCR'!$E$18="",-4,IF(ISERR(LOG10(Calculations!AU32)),-4,LOG10(Calculations!AU32)))</f>
        <v>-4</v>
      </c>
      <c r="R100" s="166">
        <f>IF('DART-PCR'!$B$19="",-4,IF(ISERR(LOG10(Calculations!AX32)),-4,LOG10(Calculations!AX32)))</f>
        <v>-4</v>
      </c>
      <c r="S100" s="166">
        <f>IF('DART-PCR'!$C$19="",-4,IF(ISERR(LOG10(Calculations!BA32)),-4,LOG10(Calculations!BA32)))</f>
        <v>-4</v>
      </c>
      <c r="T100" s="166">
        <f>IF('DART-PCR'!$D$19="",-4,IF(ISERR(LOG10(Calculations!BD32)),-4,LOG10(Calculations!BD32)))</f>
        <v>-4</v>
      </c>
      <c r="U100" s="166">
        <f>IF('DART-PCR'!$E$19="",-4,IF(ISERR(LOG10(Calculations!BG32)),-4,LOG10(Calculations!BG32)))</f>
        <v>-4</v>
      </c>
      <c r="V100" s="166">
        <f>IF('DART-PCR'!$B$20="",-4,IF(ISERR(LOG10(Calculations!BJ32)),-4,LOG10(Calculations!BJ32)))</f>
        <v>-4</v>
      </c>
      <c r="W100" s="166">
        <f>IF('DART-PCR'!$C$20="",-4,IF(ISERR(LOG10(Calculations!BM32)),-4,LOG10(Calculations!BM32)))</f>
        <v>-4</v>
      </c>
      <c r="X100" s="166">
        <f>IF('DART-PCR'!$D$20="",-4,IF(ISERR(LOG10(Calculations!BP32)),-4,LOG10(Calculations!BP32)))</f>
        <v>-4</v>
      </c>
      <c r="Y100" s="166">
        <f>IF('DART-PCR'!$E$20="",-4,IF(ISERR(LOG10(Calculations!BS32)),-4,LOG10(Calculations!BS32)))</f>
        <v>-4</v>
      </c>
      <c r="Z100" s="166">
        <f>IF('DART-PCR'!$B$21="",-4,IF(ISERR(LOG10(Calculations!BV32)),-4,LOG10(Calculations!BV32)))</f>
        <v>-4</v>
      </c>
      <c r="AA100" s="166">
        <f>IF('DART-PCR'!$C$21="",-4,IF(ISERR(LOG10(Calculations!BY32)),-4,LOG10(Calculations!BY32)))</f>
        <v>-4</v>
      </c>
      <c r="AB100" s="166">
        <f>IF('DART-PCR'!$D$21="",-4,IF(ISERR(LOG10(Calculations!CB32)),-4,LOG10(Calculations!CB32)))</f>
        <v>-4</v>
      </c>
      <c r="AC100" s="166">
        <f>IF('DART-PCR'!$E$21="",-4,IF(ISERR(LOG10(Calculations!CE32)),-4,LOG10(Calculations!CE32)))</f>
        <v>-4</v>
      </c>
      <c r="AD100" s="166">
        <f>IF('DART-PCR'!$B$22="",-4,IF(ISERR(LOG10(Calculations!CH32)),-4,LOG10(Calculations!CH32)))</f>
        <v>-4</v>
      </c>
      <c r="AE100" s="166">
        <f>IF('DART-PCR'!$C$22="",-4,IF(ISERR(LOG10(Calculations!CK32)),-4,LOG10(Calculations!CK32)))</f>
        <v>-4</v>
      </c>
      <c r="AF100" s="166">
        <f>IF('DART-PCR'!$D$22="",-4,IF(ISERR(LOG10(Calculations!CN32)),-4,LOG10(Calculations!CN32)))</f>
        <v>-4</v>
      </c>
      <c r="AG100" s="166">
        <f>IF('DART-PCR'!$E$22="",-4,IF(ISERR(LOG10(Calculations!CQ32)),-4,LOG10(Calculations!CQ32)))</f>
        <v>-4</v>
      </c>
      <c r="AI100" s="170" t="e">
        <f t="shared" si="4"/>
        <v>#DIV/0!</v>
      </c>
      <c r="AJ100" s="170" t="e">
        <f t="shared" si="5"/>
        <v>#DIV/0!</v>
      </c>
      <c r="AK100" s="61" t="e">
        <f>LOG10($AJ$66/SQRT('DART-PCR'!$E$44))</f>
        <v>#DIV/0!</v>
      </c>
      <c r="AL100" s="61" t="e">
        <f>LOG10($AJ$66*SQRT('DART-PCR'!$E$44))</f>
        <v>#DIV/0!</v>
      </c>
    </row>
    <row r="101" spans="1:38" ht="12.75">
      <c r="A101" s="154">
        <v>32</v>
      </c>
      <c r="B101" s="166">
        <f>IF('DART-PCR'!$B$15="",-4,IF(ISERR(LOG10(Calculations!B33)),-4,LOG10(Calculations!B33)))</f>
        <v>-4</v>
      </c>
      <c r="C101" s="166">
        <f>IF('DART-PCR'!$C$15="",-4,IF(ISERR(LOG10(Calculations!E33)),-4,LOG10(Calculations!E33)))</f>
        <v>-4</v>
      </c>
      <c r="D101" s="166">
        <f>IF('DART-PCR'!$D$15="",-4,IF(ISERR(LOG10(Calculations!H33)),-4,LOG10(Calculations!H33)))</f>
        <v>-4</v>
      </c>
      <c r="E101" s="166">
        <f>IF('DART-PCR'!$E$15="",-4,IF(ISERR(LOG10(Calculations!K33)),-4,LOG10(Calculations!K33)))</f>
        <v>-4</v>
      </c>
      <c r="F101" s="166">
        <f>IF('DART-PCR'!$B$16="",-4,IF(ISERR(LOG10(Calculations!N33)),-4,LOG10(Calculations!N33)))</f>
        <v>-4</v>
      </c>
      <c r="G101" s="166">
        <f>IF('DART-PCR'!$C$16="",-4,IF(ISERR(LOG10(Calculations!Q33)),-4,LOG10(Calculations!Q33)))</f>
        <v>-4</v>
      </c>
      <c r="H101" s="166">
        <f>IF('DART-PCR'!$D$16="",-4,IF(ISERR(LOG10(Calculations!T33)),-4,LOG10(Calculations!T33)))</f>
        <v>-4</v>
      </c>
      <c r="I101" s="166">
        <f>IF('DART-PCR'!$E$16="",-4,IF(ISERR(LOG10(Calculations!W33)),-4,LOG10(Calculations!W33)))</f>
        <v>-4</v>
      </c>
      <c r="J101" s="166">
        <f>IF('DART-PCR'!$B$17="",-4,IF(ISERR(LOG10(Calculations!Z33)),-4,LOG10(Calculations!Z33)))</f>
        <v>-4</v>
      </c>
      <c r="K101" s="166">
        <f>IF('DART-PCR'!$C$17="",-4,IF(ISERR(LOG10(Calculations!AC33)),-4,LOG10(Calculations!AC33)))</f>
        <v>-4</v>
      </c>
      <c r="L101" s="166">
        <f>IF('DART-PCR'!$D$17="",-4,IF(ISERR(LOG10(Calculations!AF33)),-4,LOG10(Calculations!AF33)))</f>
        <v>-4</v>
      </c>
      <c r="M101" s="166">
        <f>IF('DART-PCR'!$E$17="",-4,IF(ISERR(LOG10(Calculations!AI33)),-4,LOG10(Calculations!AI33)))</f>
        <v>-4</v>
      </c>
      <c r="N101" s="166">
        <f>IF('DART-PCR'!$B$18="",-4,IF(ISERR(LOG10(Calculations!AL33)),-4,LOG10(Calculations!AL33)))</f>
        <v>-4</v>
      </c>
      <c r="O101" s="166">
        <f>IF('DART-PCR'!$C$18="",-4,IF(ISERR(LOG10(Calculations!AO33)),-4,LOG10(Calculations!AO33)))</f>
        <v>-4</v>
      </c>
      <c r="P101" s="166">
        <f>IF('DART-PCR'!$D$18="",-4,IF(ISERR(LOG10(Calculations!AR33)),-4,LOG10(Calculations!AR33)))</f>
        <v>-4</v>
      </c>
      <c r="Q101" s="166">
        <f>IF('DART-PCR'!$E$18="",-4,IF(ISERR(LOG10(Calculations!AU33)),-4,LOG10(Calculations!AU33)))</f>
        <v>-4</v>
      </c>
      <c r="R101" s="166">
        <f>IF('DART-PCR'!$B$19="",-4,IF(ISERR(LOG10(Calculations!AX33)),-4,LOG10(Calculations!AX33)))</f>
        <v>-4</v>
      </c>
      <c r="S101" s="166">
        <f>IF('DART-PCR'!$C$19="",-4,IF(ISERR(LOG10(Calculations!BA33)),-4,LOG10(Calculations!BA33)))</f>
        <v>-4</v>
      </c>
      <c r="T101" s="166">
        <f>IF('DART-PCR'!$D$19="",-4,IF(ISERR(LOG10(Calculations!BD33)),-4,LOG10(Calculations!BD33)))</f>
        <v>-4</v>
      </c>
      <c r="U101" s="166">
        <f>IF('DART-PCR'!$E$19="",-4,IF(ISERR(LOG10(Calculations!BG33)),-4,LOG10(Calculations!BG33)))</f>
        <v>-4</v>
      </c>
      <c r="V101" s="166">
        <f>IF('DART-PCR'!$B$20="",-4,IF(ISERR(LOG10(Calculations!BJ33)),-4,LOG10(Calculations!BJ33)))</f>
        <v>-4</v>
      </c>
      <c r="W101" s="166">
        <f>IF('DART-PCR'!$C$20="",-4,IF(ISERR(LOG10(Calculations!BM33)),-4,LOG10(Calculations!BM33)))</f>
        <v>-4</v>
      </c>
      <c r="X101" s="166">
        <f>IF('DART-PCR'!$D$20="",-4,IF(ISERR(LOG10(Calculations!BP33)),-4,LOG10(Calculations!BP33)))</f>
        <v>-4</v>
      </c>
      <c r="Y101" s="166">
        <f>IF('DART-PCR'!$E$20="",-4,IF(ISERR(LOG10(Calculations!BS33)),-4,LOG10(Calculations!BS33)))</f>
        <v>-4</v>
      </c>
      <c r="Z101" s="166">
        <f>IF('DART-PCR'!$B$21="",-4,IF(ISERR(LOG10(Calculations!BV33)),-4,LOG10(Calculations!BV33)))</f>
        <v>-4</v>
      </c>
      <c r="AA101" s="166">
        <f>IF('DART-PCR'!$C$21="",-4,IF(ISERR(LOG10(Calculations!BY33)),-4,LOG10(Calculations!BY33)))</f>
        <v>-4</v>
      </c>
      <c r="AB101" s="166">
        <f>IF('DART-PCR'!$D$21="",-4,IF(ISERR(LOG10(Calculations!CB33)),-4,LOG10(Calculations!CB33)))</f>
        <v>-4</v>
      </c>
      <c r="AC101" s="166">
        <f>IF('DART-PCR'!$E$21="",-4,IF(ISERR(LOG10(Calculations!CE33)),-4,LOG10(Calculations!CE33)))</f>
        <v>-4</v>
      </c>
      <c r="AD101" s="166">
        <f>IF('DART-PCR'!$B$22="",-4,IF(ISERR(LOG10(Calculations!CH33)),-4,LOG10(Calculations!CH33)))</f>
        <v>-4</v>
      </c>
      <c r="AE101" s="166">
        <f>IF('DART-PCR'!$C$22="",-4,IF(ISERR(LOG10(Calculations!CK33)),-4,LOG10(Calculations!CK33)))</f>
        <v>-4</v>
      </c>
      <c r="AF101" s="166">
        <f>IF('DART-PCR'!$D$22="",-4,IF(ISERR(LOG10(Calculations!CN33)),-4,LOG10(Calculations!CN33)))</f>
        <v>-4</v>
      </c>
      <c r="AG101" s="166">
        <f>IF('DART-PCR'!$E$22="",-4,IF(ISERR(LOG10(Calculations!CQ33)),-4,LOG10(Calculations!CQ33)))</f>
        <v>-4</v>
      </c>
      <c r="AI101" s="170" t="e">
        <f t="shared" si="4"/>
        <v>#DIV/0!</v>
      </c>
      <c r="AJ101" s="170" t="e">
        <f t="shared" si="5"/>
        <v>#DIV/0!</v>
      </c>
      <c r="AK101" s="61" t="e">
        <f>LOG10($AJ$66/SQRT('DART-PCR'!$E$44))</f>
        <v>#DIV/0!</v>
      </c>
      <c r="AL101" s="61" t="e">
        <f>LOG10($AJ$66*SQRT('DART-PCR'!$E$44))</f>
        <v>#DIV/0!</v>
      </c>
    </row>
    <row r="102" spans="1:38" ht="12.75">
      <c r="A102" s="154">
        <v>33</v>
      </c>
      <c r="B102" s="166">
        <f>IF('DART-PCR'!$B$15="",-4,IF(ISERR(LOG10(Calculations!B34)),-4,LOG10(Calculations!B34)))</f>
        <v>-4</v>
      </c>
      <c r="C102" s="166">
        <f>IF('DART-PCR'!$C$15="",-4,IF(ISERR(LOG10(Calculations!E34)),-4,LOG10(Calculations!E34)))</f>
        <v>-4</v>
      </c>
      <c r="D102" s="166">
        <f>IF('DART-PCR'!$D$15="",-4,IF(ISERR(LOG10(Calculations!H34)),-4,LOG10(Calculations!H34)))</f>
        <v>-4</v>
      </c>
      <c r="E102" s="166">
        <f>IF('DART-PCR'!$E$15="",-4,IF(ISERR(LOG10(Calculations!K34)),-4,LOG10(Calculations!K34)))</f>
        <v>-4</v>
      </c>
      <c r="F102" s="166">
        <f>IF('DART-PCR'!$B$16="",-4,IF(ISERR(LOG10(Calculations!N34)),-4,LOG10(Calculations!N34)))</f>
        <v>-4</v>
      </c>
      <c r="G102" s="166">
        <f>IF('DART-PCR'!$C$16="",-4,IF(ISERR(LOG10(Calculations!Q34)),-4,LOG10(Calculations!Q34)))</f>
        <v>-4</v>
      </c>
      <c r="H102" s="166">
        <f>IF('DART-PCR'!$D$16="",-4,IF(ISERR(LOG10(Calculations!T34)),-4,LOG10(Calculations!T34)))</f>
        <v>-4</v>
      </c>
      <c r="I102" s="166">
        <f>IF('DART-PCR'!$E$16="",-4,IF(ISERR(LOG10(Calculations!W34)),-4,LOG10(Calculations!W34)))</f>
        <v>-4</v>
      </c>
      <c r="J102" s="166">
        <f>IF('DART-PCR'!$B$17="",-4,IF(ISERR(LOG10(Calculations!Z34)),-4,LOG10(Calculations!Z34)))</f>
        <v>-4</v>
      </c>
      <c r="K102" s="166">
        <f>IF('DART-PCR'!$C$17="",-4,IF(ISERR(LOG10(Calculations!AC34)),-4,LOG10(Calculations!AC34)))</f>
        <v>-4</v>
      </c>
      <c r="L102" s="166">
        <f>IF('DART-PCR'!$D$17="",-4,IF(ISERR(LOG10(Calculations!AF34)),-4,LOG10(Calculations!AF34)))</f>
        <v>-4</v>
      </c>
      <c r="M102" s="166">
        <f>IF('DART-PCR'!$E$17="",-4,IF(ISERR(LOG10(Calculations!AI34)),-4,LOG10(Calculations!AI34)))</f>
        <v>-4</v>
      </c>
      <c r="N102" s="166">
        <f>IF('DART-PCR'!$B$18="",-4,IF(ISERR(LOG10(Calculations!AL34)),-4,LOG10(Calculations!AL34)))</f>
        <v>-4</v>
      </c>
      <c r="O102" s="166">
        <f>IF('DART-PCR'!$C$18="",-4,IF(ISERR(LOG10(Calculations!AO34)),-4,LOG10(Calculations!AO34)))</f>
        <v>-4</v>
      </c>
      <c r="P102" s="166">
        <f>IF('DART-PCR'!$D$18="",-4,IF(ISERR(LOG10(Calculations!AR34)),-4,LOG10(Calculations!AR34)))</f>
        <v>-4</v>
      </c>
      <c r="Q102" s="166">
        <f>IF('DART-PCR'!$E$18="",-4,IF(ISERR(LOG10(Calculations!AU34)),-4,LOG10(Calculations!AU34)))</f>
        <v>-4</v>
      </c>
      <c r="R102" s="166">
        <f>IF('DART-PCR'!$B$19="",-4,IF(ISERR(LOG10(Calculations!AX34)),-4,LOG10(Calculations!AX34)))</f>
        <v>-4</v>
      </c>
      <c r="S102" s="166">
        <f>IF('DART-PCR'!$C$19="",-4,IF(ISERR(LOG10(Calculations!BA34)),-4,LOG10(Calculations!BA34)))</f>
        <v>-4</v>
      </c>
      <c r="T102" s="166">
        <f>IF('DART-PCR'!$D$19="",-4,IF(ISERR(LOG10(Calculations!BD34)),-4,LOG10(Calculations!BD34)))</f>
        <v>-4</v>
      </c>
      <c r="U102" s="166">
        <f>IF('DART-PCR'!$E$19="",-4,IF(ISERR(LOG10(Calculations!BG34)),-4,LOG10(Calculations!BG34)))</f>
        <v>-4</v>
      </c>
      <c r="V102" s="166">
        <f>IF('DART-PCR'!$B$20="",-4,IF(ISERR(LOG10(Calculations!BJ34)),-4,LOG10(Calculations!BJ34)))</f>
        <v>-4</v>
      </c>
      <c r="W102" s="166">
        <f>IF('DART-PCR'!$C$20="",-4,IF(ISERR(LOG10(Calculations!BM34)),-4,LOG10(Calculations!BM34)))</f>
        <v>-4</v>
      </c>
      <c r="X102" s="166">
        <f>IF('DART-PCR'!$D$20="",-4,IF(ISERR(LOG10(Calculations!BP34)),-4,LOG10(Calculations!BP34)))</f>
        <v>-4</v>
      </c>
      <c r="Y102" s="166">
        <f>IF('DART-PCR'!$E$20="",-4,IF(ISERR(LOG10(Calculations!BS34)),-4,LOG10(Calculations!BS34)))</f>
        <v>-4</v>
      </c>
      <c r="Z102" s="166">
        <f>IF('DART-PCR'!$B$21="",-4,IF(ISERR(LOG10(Calculations!BV34)),-4,LOG10(Calculations!BV34)))</f>
        <v>-4</v>
      </c>
      <c r="AA102" s="166">
        <f>IF('DART-PCR'!$C$21="",-4,IF(ISERR(LOG10(Calculations!BY34)),-4,LOG10(Calculations!BY34)))</f>
        <v>-4</v>
      </c>
      <c r="AB102" s="166">
        <f>IF('DART-PCR'!$D$21="",-4,IF(ISERR(LOG10(Calculations!CB34)),-4,LOG10(Calculations!CB34)))</f>
        <v>-4</v>
      </c>
      <c r="AC102" s="166">
        <f>IF('DART-PCR'!$E$21="",-4,IF(ISERR(LOG10(Calculations!CE34)),-4,LOG10(Calculations!CE34)))</f>
        <v>-4</v>
      </c>
      <c r="AD102" s="166">
        <f>IF('DART-PCR'!$B$22="",-4,IF(ISERR(LOG10(Calculations!CH34)),-4,LOG10(Calculations!CH34)))</f>
        <v>-4</v>
      </c>
      <c r="AE102" s="166">
        <f>IF('DART-PCR'!$C$22="",-4,IF(ISERR(LOG10(Calculations!CK34)),-4,LOG10(Calculations!CK34)))</f>
        <v>-4</v>
      </c>
      <c r="AF102" s="166">
        <f>IF('DART-PCR'!$D$22="",-4,IF(ISERR(LOG10(Calculations!CN34)),-4,LOG10(Calculations!CN34)))</f>
        <v>-4</v>
      </c>
      <c r="AG102" s="166">
        <f>IF('DART-PCR'!$E$22="",-4,IF(ISERR(LOG10(Calculations!CQ34)),-4,LOG10(Calculations!CQ34)))</f>
        <v>-4</v>
      </c>
      <c r="AI102" s="170" t="e">
        <f t="shared" si="4"/>
        <v>#DIV/0!</v>
      </c>
      <c r="AJ102" s="170" t="e">
        <f t="shared" si="5"/>
        <v>#DIV/0!</v>
      </c>
      <c r="AK102" s="61" t="e">
        <f>LOG10($AJ$66/SQRT('DART-PCR'!$E$44))</f>
        <v>#DIV/0!</v>
      </c>
      <c r="AL102" s="61" t="e">
        <f>LOG10($AJ$66*SQRT('DART-PCR'!$E$44))</f>
        <v>#DIV/0!</v>
      </c>
    </row>
    <row r="103" spans="1:38" ht="12.75">
      <c r="A103" s="154">
        <v>34</v>
      </c>
      <c r="B103" s="166">
        <f>IF('DART-PCR'!$B$15="",-4,IF(ISERR(LOG10(Calculations!B35)),-4,LOG10(Calculations!B35)))</f>
        <v>-4</v>
      </c>
      <c r="C103" s="166">
        <f>IF('DART-PCR'!$C$15="",-4,IF(ISERR(LOG10(Calculations!E35)),-4,LOG10(Calculations!E35)))</f>
        <v>-4</v>
      </c>
      <c r="D103" s="166">
        <f>IF('DART-PCR'!$D$15="",-4,IF(ISERR(LOG10(Calculations!H35)),-4,LOG10(Calculations!H35)))</f>
        <v>-4</v>
      </c>
      <c r="E103" s="166">
        <f>IF('DART-PCR'!$E$15="",-4,IF(ISERR(LOG10(Calculations!K35)),-4,LOG10(Calculations!K35)))</f>
        <v>-4</v>
      </c>
      <c r="F103" s="166">
        <f>IF('DART-PCR'!$B$16="",-4,IF(ISERR(LOG10(Calculations!N35)),-4,LOG10(Calculations!N35)))</f>
        <v>-4</v>
      </c>
      <c r="G103" s="166">
        <f>IF('DART-PCR'!$C$16="",-4,IF(ISERR(LOG10(Calculations!Q35)),-4,LOG10(Calculations!Q35)))</f>
        <v>-4</v>
      </c>
      <c r="H103" s="166">
        <f>IF('DART-PCR'!$D$16="",-4,IF(ISERR(LOG10(Calculations!T35)),-4,LOG10(Calculations!T35)))</f>
        <v>-4</v>
      </c>
      <c r="I103" s="166">
        <f>IF('DART-PCR'!$E$16="",-4,IF(ISERR(LOG10(Calculations!W35)),-4,LOG10(Calculations!W35)))</f>
        <v>-4</v>
      </c>
      <c r="J103" s="166">
        <f>IF('DART-PCR'!$B$17="",-4,IF(ISERR(LOG10(Calculations!Z35)),-4,LOG10(Calculations!Z35)))</f>
        <v>-4</v>
      </c>
      <c r="K103" s="166">
        <f>IF('DART-PCR'!$C$17="",-4,IF(ISERR(LOG10(Calculations!AC35)),-4,LOG10(Calculations!AC35)))</f>
        <v>-4</v>
      </c>
      <c r="L103" s="166">
        <f>IF('DART-PCR'!$D$17="",-4,IF(ISERR(LOG10(Calculations!AF35)),-4,LOG10(Calculations!AF35)))</f>
        <v>-4</v>
      </c>
      <c r="M103" s="166">
        <f>IF('DART-PCR'!$E$17="",-4,IF(ISERR(LOG10(Calculations!AI35)),-4,LOG10(Calculations!AI35)))</f>
        <v>-4</v>
      </c>
      <c r="N103" s="166">
        <f>IF('DART-PCR'!$B$18="",-4,IF(ISERR(LOG10(Calculations!AL35)),-4,LOG10(Calculations!AL35)))</f>
        <v>-4</v>
      </c>
      <c r="O103" s="166">
        <f>IF('DART-PCR'!$C$18="",-4,IF(ISERR(LOG10(Calculations!AO35)),-4,LOG10(Calculations!AO35)))</f>
        <v>-4</v>
      </c>
      <c r="P103" s="166">
        <f>IF('DART-PCR'!$D$18="",-4,IF(ISERR(LOG10(Calculations!AR35)),-4,LOG10(Calculations!AR35)))</f>
        <v>-4</v>
      </c>
      <c r="Q103" s="166">
        <f>IF('DART-PCR'!$E$18="",-4,IF(ISERR(LOG10(Calculations!AU35)),-4,LOG10(Calculations!AU35)))</f>
        <v>-4</v>
      </c>
      <c r="R103" s="166">
        <f>IF('DART-PCR'!$B$19="",-4,IF(ISERR(LOG10(Calculations!AX35)),-4,LOG10(Calculations!AX35)))</f>
        <v>-4</v>
      </c>
      <c r="S103" s="166">
        <f>IF('DART-PCR'!$C$19="",-4,IF(ISERR(LOG10(Calculations!BA35)),-4,LOG10(Calculations!BA35)))</f>
        <v>-4</v>
      </c>
      <c r="T103" s="166">
        <f>IF('DART-PCR'!$D$19="",-4,IF(ISERR(LOG10(Calculations!BD35)),-4,LOG10(Calculations!BD35)))</f>
        <v>-4</v>
      </c>
      <c r="U103" s="166">
        <f>IF('DART-PCR'!$E$19="",-4,IF(ISERR(LOG10(Calculations!BG35)),-4,LOG10(Calculations!BG35)))</f>
        <v>-4</v>
      </c>
      <c r="V103" s="166">
        <f>IF('DART-PCR'!$B$20="",-4,IF(ISERR(LOG10(Calculations!BJ35)),-4,LOG10(Calculations!BJ35)))</f>
        <v>-4</v>
      </c>
      <c r="W103" s="166">
        <f>IF('DART-PCR'!$C$20="",-4,IF(ISERR(LOG10(Calculations!BM35)),-4,LOG10(Calculations!BM35)))</f>
        <v>-4</v>
      </c>
      <c r="X103" s="166">
        <f>IF('DART-PCR'!$D$20="",-4,IF(ISERR(LOG10(Calculations!BP35)),-4,LOG10(Calculations!BP35)))</f>
        <v>-4</v>
      </c>
      <c r="Y103" s="166">
        <f>IF('DART-PCR'!$E$20="",-4,IF(ISERR(LOG10(Calculations!BS35)),-4,LOG10(Calculations!BS35)))</f>
        <v>-4</v>
      </c>
      <c r="Z103" s="166">
        <f>IF('DART-PCR'!$B$21="",-4,IF(ISERR(LOG10(Calculations!BV35)),-4,LOG10(Calculations!BV35)))</f>
        <v>-4</v>
      </c>
      <c r="AA103" s="166">
        <f>IF('DART-PCR'!$C$21="",-4,IF(ISERR(LOG10(Calculations!BY35)),-4,LOG10(Calculations!BY35)))</f>
        <v>-4</v>
      </c>
      <c r="AB103" s="166">
        <f>IF('DART-PCR'!$D$21="",-4,IF(ISERR(LOG10(Calculations!CB35)),-4,LOG10(Calculations!CB35)))</f>
        <v>-4</v>
      </c>
      <c r="AC103" s="166">
        <f>IF('DART-PCR'!$E$21="",-4,IF(ISERR(LOG10(Calculations!CE35)),-4,LOG10(Calculations!CE35)))</f>
        <v>-4</v>
      </c>
      <c r="AD103" s="166">
        <f>IF('DART-PCR'!$B$22="",-4,IF(ISERR(LOG10(Calculations!CH35)),-4,LOG10(Calculations!CH35)))</f>
        <v>-4</v>
      </c>
      <c r="AE103" s="166">
        <f>IF('DART-PCR'!$C$22="",-4,IF(ISERR(LOG10(Calculations!CK35)),-4,LOG10(Calculations!CK35)))</f>
        <v>-4</v>
      </c>
      <c r="AF103" s="166">
        <f>IF('DART-PCR'!$D$22="",-4,IF(ISERR(LOG10(Calculations!CN35)),-4,LOG10(Calculations!CN35)))</f>
        <v>-4</v>
      </c>
      <c r="AG103" s="166">
        <f>IF('DART-PCR'!$E$22="",-4,IF(ISERR(LOG10(Calculations!CQ35)),-4,LOG10(Calculations!CQ35)))</f>
        <v>-4</v>
      </c>
      <c r="AI103" s="170" t="e">
        <f t="shared" si="4"/>
        <v>#DIV/0!</v>
      </c>
      <c r="AJ103" s="170" t="e">
        <f t="shared" si="5"/>
        <v>#DIV/0!</v>
      </c>
      <c r="AK103" s="61" t="e">
        <f>LOG10($AJ$66/SQRT('DART-PCR'!$E$44))</f>
        <v>#DIV/0!</v>
      </c>
      <c r="AL103" s="61" t="e">
        <f>LOG10($AJ$66*SQRT('DART-PCR'!$E$44))</f>
        <v>#DIV/0!</v>
      </c>
    </row>
    <row r="104" spans="1:38" ht="12.75">
      <c r="A104" s="154">
        <v>35</v>
      </c>
      <c r="B104" s="166">
        <f>IF('DART-PCR'!$B$15="",-4,IF(ISERR(LOG10(Calculations!B36)),-4,LOG10(Calculations!B36)))</f>
        <v>-4</v>
      </c>
      <c r="C104" s="166">
        <f>IF('DART-PCR'!$C$15="",-4,IF(ISERR(LOG10(Calculations!E36)),-4,LOG10(Calculations!E36)))</f>
        <v>-4</v>
      </c>
      <c r="D104" s="166">
        <f>IF('DART-PCR'!$D$15="",-4,IF(ISERR(LOG10(Calculations!H36)),-4,LOG10(Calculations!H36)))</f>
        <v>-4</v>
      </c>
      <c r="E104" s="166">
        <f>IF('DART-PCR'!$E$15="",-4,IF(ISERR(LOG10(Calculations!K36)),-4,LOG10(Calculations!K36)))</f>
        <v>-4</v>
      </c>
      <c r="F104" s="166">
        <f>IF('DART-PCR'!$B$16="",-4,IF(ISERR(LOG10(Calculations!N36)),-4,LOG10(Calculations!N36)))</f>
        <v>-4</v>
      </c>
      <c r="G104" s="166">
        <f>IF('DART-PCR'!$C$16="",-4,IF(ISERR(LOG10(Calculations!Q36)),-4,LOG10(Calculations!Q36)))</f>
        <v>-4</v>
      </c>
      <c r="H104" s="166">
        <f>IF('DART-PCR'!$D$16="",-4,IF(ISERR(LOG10(Calculations!T36)),-4,LOG10(Calculations!T36)))</f>
        <v>-4</v>
      </c>
      <c r="I104" s="166">
        <f>IF('DART-PCR'!$E$16="",-4,IF(ISERR(LOG10(Calculations!W36)),-4,LOG10(Calculations!W36)))</f>
        <v>-4</v>
      </c>
      <c r="J104" s="166">
        <f>IF('DART-PCR'!$B$17="",-4,IF(ISERR(LOG10(Calculations!Z36)),-4,LOG10(Calculations!Z36)))</f>
        <v>-4</v>
      </c>
      <c r="K104" s="166">
        <f>IF('DART-PCR'!$C$17="",-4,IF(ISERR(LOG10(Calculations!AC36)),-4,LOG10(Calculations!AC36)))</f>
        <v>-4</v>
      </c>
      <c r="L104" s="166">
        <f>IF('DART-PCR'!$D$17="",-4,IF(ISERR(LOG10(Calculations!AF36)),-4,LOG10(Calculations!AF36)))</f>
        <v>-4</v>
      </c>
      <c r="M104" s="166">
        <f>IF('DART-PCR'!$E$17="",-4,IF(ISERR(LOG10(Calculations!AI36)),-4,LOG10(Calculations!AI36)))</f>
        <v>-4</v>
      </c>
      <c r="N104" s="166">
        <f>IF('DART-PCR'!$B$18="",-4,IF(ISERR(LOG10(Calculations!AL36)),-4,LOG10(Calculations!AL36)))</f>
        <v>-4</v>
      </c>
      <c r="O104" s="166">
        <f>IF('DART-PCR'!$C$18="",-4,IF(ISERR(LOG10(Calculations!AO36)),-4,LOG10(Calculations!AO36)))</f>
        <v>-4</v>
      </c>
      <c r="P104" s="166">
        <f>IF('DART-PCR'!$D$18="",-4,IF(ISERR(LOG10(Calculations!AR36)),-4,LOG10(Calculations!AR36)))</f>
        <v>-4</v>
      </c>
      <c r="Q104" s="166">
        <f>IF('DART-PCR'!$E$18="",-4,IF(ISERR(LOG10(Calculations!AU36)),-4,LOG10(Calculations!AU36)))</f>
        <v>-4</v>
      </c>
      <c r="R104" s="166">
        <f>IF('DART-PCR'!$B$19="",-4,IF(ISERR(LOG10(Calculations!AX36)),-4,LOG10(Calculations!AX36)))</f>
        <v>-4</v>
      </c>
      <c r="S104" s="166">
        <f>IF('DART-PCR'!$C$19="",-4,IF(ISERR(LOG10(Calculations!BA36)),-4,LOG10(Calculations!BA36)))</f>
        <v>-4</v>
      </c>
      <c r="T104" s="166">
        <f>IF('DART-PCR'!$D$19="",-4,IF(ISERR(LOG10(Calculations!BD36)),-4,LOG10(Calculations!BD36)))</f>
        <v>-4</v>
      </c>
      <c r="U104" s="166">
        <f>IF('DART-PCR'!$E$19="",-4,IF(ISERR(LOG10(Calculations!BG36)),-4,LOG10(Calculations!BG36)))</f>
        <v>-4</v>
      </c>
      <c r="V104" s="166">
        <f>IF('DART-PCR'!$B$20="",-4,IF(ISERR(LOG10(Calculations!BJ36)),-4,LOG10(Calculations!BJ36)))</f>
        <v>-4</v>
      </c>
      <c r="W104" s="166">
        <f>IF('DART-PCR'!$C$20="",-4,IF(ISERR(LOG10(Calculations!BM36)),-4,LOG10(Calculations!BM36)))</f>
        <v>-4</v>
      </c>
      <c r="X104" s="166">
        <f>IF('DART-PCR'!$D$20="",-4,IF(ISERR(LOG10(Calculations!BP36)),-4,LOG10(Calculations!BP36)))</f>
        <v>-4</v>
      </c>
      <c r="Y104" s="166">
        <f>IF('DART-PCR'!$E$20="",-4,IF(ISERR(LOG10(Calculations!BS36)),-4,LOG10(Calculations!BS36)))</f>
        <v>-4</v>
      </c>
      <c r="Z104" s="166">
        <f>IF('DART-PCR'!$B$21="",-4,IF(ISERR(LOG10(Calculations!BV36)),-4,LOG10(Calculations!BV36)))</f>
        <v>-4</v>
      </c>
      <c r="AA104" s="166">
        <f>IF('DART-PCR'!$C$21="",-4,IF(ISERR(LOG10(Calculations!BY36)),-4,LOG10(Calculations!BY36)))</f>
        <v>-4</v>
      </c>
      <c r="AB104" s="166">
        <f>IF('DART-PCR'!$D$21="",-4,IF(ISERR(LOG10(Calculations!CB36)),-4,LOG10(Calculations!CB36)))</f>
        <v>-4</v>
      </c>
      <c r="AC104" s="166">
        <f>IF('DART-PCR'!$E$21="",-4,IF(ISERR(LOG10(Calculations!CE36)),-4,LOG10(Calculations!CE36)))</f>
        <v>-4</v>
      </c>
      <c r="AD104" s="166">
        <f>IF('DART-PCR'!$B$22="",-4,IF(ISERR(LOG10(Calculations!CH36)),-4,LOG10(Calculations!CH36)))</f>
        <v>-4</v>
      </c>
      <c r="AE104" s="166">
        <f>IF('DART-PCR'!$C$22="",-4,IF(ISERR(LOG10(Calculations!CK36)),-4,LOG10(Calculations!CK36)))</f>
        <v>-4</v>
      </c>
      <c r="AF104" s="166">
        <f>IF('DART-PCR'!$D$22="",-4,IF(ISERR(LOG10(Calculations!CN36)),-4,LOG10(Calculations!CN36)))</f>
        <v>-4</v>
      </c>
      <c r="AG104" s="166">
        <f>IF('DART-PCR'!$E$22="",-4,IF(ISERR(LOG10(Calculations!CQ36)),-4,LOG10(Calculations!CQ36)))</f>
        <v>-4</v>
      </c>
      <c r="AI104" s="170" t="e">
        <f t="shared" si="4"/>
        <v>#DIV/0!</v>
      </c>
      <c r="AJ104" s="170" t="e">
        <f t="shared" si="5"/>
        <v>#DIV/0!</v>
      </c>
      <c r="AK104" s="61" t="e">
        <f>LOG10($AJ$66/SQRT('DART-PCR'!$E$44))</f>
        <v>#DIV/0!</v>
      </c>
      <c r="AL104" s="61" t="e">
        <f>LOG10($AJ$66*SQRT('DART-PCR'!$E$44))</f>
        <v>#DIV/0!</v>
      </c>
    </row>
    <row r="105" spans="1:38" ht="12.75">
      <c r="A105" s="154">
        <v>36</v>
      </c>
      <c r="B105" s="166">
        <f>IF('DART-PCR'!$B$15="",-4,IF(ISERR(LOG10(Calculations!B37)),-4,LOG10(Calculations!B37)))</f>
        <v>-4</v>
      </c>
      <c r="C105" s="166">
        <f>IF('DART-PCR'!$C$15="",-4,IF(ISERR(LOG10(Calculations!E37)),-4,LOG10(Calculations!E37)))</f>
        <v>-4</v>
      </c>
      <c r="D105" s="166">
        <f>IF('DART-PCR'!$D$15="",-4,IF(ISERR(LOG10(Calculations!H37)),-4,LOG10(Calculations!H37)))</f>
        <v>-4</v>
      </c>
      <c r="E105" s="166">
        <f>IF('DART-PCR'!$E$15="",-4,IF(ISERR(LOG10(Calculations!K37)),-4,LOG10(Calculations!K37)))</f>
        <v>-4</v>
      </c>
      <c r="F105" s="166">
        <f>IF('DART-PCR'!$B$16="",-4,IF(ISERR(LOG10(Calculations!N37)),-4,LOG10(Calculations!N37)))</f>
        <v>-4</v>
      </c>
      <c r="G105" s="166">
        <f>IF('DART-PCR'!$C$16="",-4,IF(ISERR(LOG10(Calculations!Q37)),-4,LOG10(Calculations!Q37)))</f>
        <v>-4</v>
      </c>
      <c r="H105" s="166">
        <f>IF('DART-PCR'!$D$16="",-4,IF(ISERR(LOG10(Calculations!T37)),-4,LOG10(Calculations!T37)))</f>
        <v>-4</v>
      </c>
      <c r="I105" s="166">
        <f>IF('DART-PCR'!$E$16="",-4,IF(ISERR(LOG10(Calculations!W37)),-4,LOG10(Calculations!W37)))</f>
        <v>-4</v>
      </c>
      <c r="J105" s="166">
        <f>IF('DART-PCR'!$B$17="",-4,IF(ISERR(LOG10(Calculations!Z37)),-4,LOG10(Calculations!Z37)))</f>
        <v>-4</v>
      </c>
      <c r="K105" s="166">
        <f>IF('DART-PCR'!$C$17="",-4,IF(ISERR(LOG10(Calculations!AC37)),-4,LOG10(Calculations!AC37)))</f>
        <v>-4</v>
      </c>
      <c r="L105" s="166">
        <f>IF('DART-PCR'!$D$17="",-4,IF(ISERR(LOG10(Calculations!AF37)),-4,LOG10(Calculations!AF37)))</f>
        <v>-4</v>
      </c>
      <c r="M105" s="166">
        <f>IF('DART-PCR'!$E$17="",-4,IF(ISERR(LOG10(Calculations!AI37)),-4,LOG10(Calculations!AI37)))</f>
        <v>-4</v>
      </c>
      <c r="N105" s="166">
        <f>IF('DART-PCR'!$B$18="",-4,IF(ISERR(LOG10(Calculations!AL37)),-4,LOG10(Calculations!AL37)))</f>
        <v>-4</v>
      </c>
      <c r="O105" s="166">
        <f>IF('DART-PCR'!$C$18="",-4,IF(ISERR(LOG10(Calculations!AO37)),-4,LOG10(Calculations!AO37)))</f>
        <v>-4</v>
      </c>
      <c r="P105" s="166">
        <f>IF('DART-PCR'!$D$18="",-4,IF(ISERR(LOG10(Calculations!AR37)),-4,LOG10(Calculations!AR37)))</f>
        <v>-4</v>
      </c>
      <c r="Q105" s="166">
        <f>IF('DART-PCR'!$E$18="",-4,IF(ISERR(LOG10(Calculations!AU37)),-4,LOG10(Calculations!AU37)))</f>
        <v>-4</v>
      </c>
      <c r="R105" s="166">
        <f>IF('DART-PCR'!$B$19="",-4,IF(ISERR(LOG10(Calculations!AX37)),-4,LOG10(Calculations!AX37)))</f>
        <v>-4</v>
      </c>
      <c r="S105" s="166">
        <f>IF('DART-PCR'!$C$19="",-4,IF(ISERR(LOG10(Calculations!BA37)),-4,LOG10(Calculations!BA37)))</f>
        <v>-4</v>
      </c>
      <c r="T105" s="166">
        <f>IF('DART-PCR'!$D$19="",-4,IF(ISERR(LOG10(Calculations!BD37)),-4,LOG10(Calculations!BD37)))</f>
        <v>-4</v>
      </c>
      <c r="U105" s="166">
        <f>IF('DART-PCR'!$E$19="",-4,IF(ISERR(LOG10(Calculations!BG37)),-4,LOG10(Calculations!BG37)))</f>
        <v>-4</v>
      </c>
      <c r="V105" s="166">
        <f>IF('DART-PCR'!$B$20="",-4,IF(ISERR(LOG10(Calculations!BJ37)),-4,LOG10(Calculations!BJ37)))</f>
        <v>-4</v>
      </c>
      <c r="W105" s="166">
        <f>IF('DART-PCR'!$C$20="",-4,IF(ISERR(LOG10(Calculations!BM37)),-4,LOG10(Calculations!BM37)))</f>
        <v>-4</v>
      </c>
      <c r="X105" s="166">
        <f>IF('DART-PCR'!$D$20="",-4,IF(ISERR(LOG10(Calculations!BP37)),-4,LOG10(Calculations!BP37)))</f>
        <v>-4</v>
      </c>
      <c r="Y105" s="166">
        <f>IF('DART-PCR'!$E$20="",-4,IF(ISERR(LOG10(Calculations!BS37)),-4,LOG10(Calculations!BS37)))</f>
        <v>-4</v>
      </c>
      <c r="Z105" s="166">
        <f>IF('DART-PCR'!$B$21="",-4,IF(ISERR(LOG10(Calculations!BV37)),-4,LOG10(Calculations!BV37)))</f>
        <v>-4</v>
      </c>
      <c r="AA105" s="166">
        <f>IF('DART-PCR'!$C$21="",-4,IF(ISERR(LOG10(Calculations!BY37)),-4,LOG10(Calculations!BY37)))</f>
        <v>-4</v>
      </c>
      <c r="AB105" s="166">
        <f>IF('DART-PCR'!$D$21="",-4,IF(ISERR(LOG10(Calculations!CB37)),-4,LOG10(Calculations!CB37)))</f>
        <v>-4</v>
      </c>
      <c r="AC105" s="166">
        <f>IF('DART-PCR'!$E$21="",-4,IF(ISERR(LOG10(Calculations!CE37)),-4,LOG10(Calculations!CE37)))</f>
        <v>-4</v>
      </c>
      <c r="AD105" s="166">
        <f>IF('DART-PCR'!$B$22="",-4,IF(ISERR(LOG10(Calculations!CH37)),-4,LOG10(Calculations!CH37)))</f>
        <v>-4</v>
      </c>
      <c r="AE105" s="166">
        <f>IF('DART-PCR'!$C$22="",-4,IF(ISERR(LOG10(Calculations!CK37)),-4,LOG10(Calculations!CK37)))</f>
        <v>-4</v>
      </c>
      <c r="AF105" s="166">
        <f>IF('DART-PCR'!$D$22="",-4,IF(ISERR(LOG10(Calculations!CN37)),-4,LOG10(Calculations!CN37)))</f>
        <v>-4</v>
      </c>
      <c r="AG105" s="166">
        <f>IF('DART-PCR'!$E$22="",-4,IF(ISERR(LOG10(Calculations!CQ37)),-4,LOG10(Calculations!CQ37)))</f>
        <v>-4</v>
      </c>
      <c r="AI105" s="170" t="e">
        <f t="shared" si="4"/>
        <v>#DIV/0!</v>
      </c>
      <c r="AJ105" s="170" t="e">
        <f t="shared" si="5"/>
        <v>#DIV/0!</v>
      </c>
      <c r="AK105" s="61" t="e">
        <f>LOG10($AJ$66/SQRT('DART-PCR'!$E$44))</f>
        <v>#DIV/0!</v>
      </c>
      <c r="AL105" s="61" t="e">
        <f>LOG10($AJ$66*SQRT('DART-PCR'!$E$44))</f>
        <v>#DIV/0!</v>
      </c>
    </row>
    <row r="106" spans="1:38" ht="12.75">
      <c r="A106" s="154">
        <v>37</v>
      </c>
      <c r="B106" s="166">
        <f>IF('DART-PCR'!$B$15="",-4,IF(ISERR(LOG10(Calculations!B38)),-4,LOG10(Calculations!B38)))</f>
        <v>-4</v>
      </c>
      <c r="C106" s="166">
        <f>IF('DART-PCR'!$C$15="",-4,IF(ISERR(LOG10(Calculations!E38)),-4,LOG10(Calculations!E38)))</f>
        <v>-4</v>
      </c>
      <c r="D106" s="166">
        <f>IF('DART-PCR'!$D$15="",-4,IF(ISERR(LOG10(Calculations!H38)),-4,LOG10(Calculations!H38)))</f>
        <v>-4</v>
      </c>
      <c r="E106" s="166">
        <f>IF('DART-PCR'!$E$15="",-4,IF(ISERR(LOG10(Calculations!K38)),-4,LOG10(Calculations!K38)))</f>
        <v>-4</v>
      </c>
      <c r="F106" s="166">
        <f>IF('DART-PCR'!$B$16="",-4,IF(ISERR(LOG10(Calculations!N38)),-4,LOG10(Calculations!N38)))</f>
        <v>-4</v>
      </c>
      <c r="G106" s="166">
        <f>IF('DART-PCR'!$C$16="",-4,IF(ISERR(LOG10(Calculations!Q38)),-4,LOG10(Calculations!Q38)))</f>
        <v>-4</v>
      </c>
      <c r="H106" s="166">
        <f>IF('DART-PCR'!$D$16="",-4,IF(ISERR(LOG10(Calculations!T38)),-4,LOG10(Calculations!T38)))</f>
        <v>-4</v>
      </c>
      <c r="I106" s="166">
        <f>IF('DART-PCR'!$E$16="",-4,IF(ISERR(LOG10(Calculations!W38)),-4,LOG10(Calculations!W38)))</f>
        <v>-4</v>
      </c>
      <c r="J106" s="166">
        <f>IF('DART-PCR'!$B$17="",-4,IF(ISERR(LOG10(Calculations!Z38)),-4,LOG10(Calculations!Z38)))</f>
        <v>-4</v>
      </c>
      <c r="K106" s="166">
        <f>IF('DART-PCR'!$C$17="",-4,IF(ISERR(LOG10(Calculations!AC38)),-4,LOG10(Calculations!AC38)))</f>
        <v>-4</v>
      </c>
      <c r="L106" s="166">
        <f>IF('DART-PCR'!$D$17="",-4,IF(ISERR(LOG10(Calculations!AF38)),-4,LOG10(Calculations!AF38)))</f>
        <v>-4</v>
      </c>
      <c r="M106" s="166">
        <f>IF('DART-PCR'!$E$17="",-4,IF(ISERR(LOG10(Calculations!AI38)),-4,LOG10(Calculations!AI38)))</f>
        <v>-4</v>
      </c>
      <c r="N106" s="166">
        <f>IF('DART-PCR'!$B$18="",-4,IF(ISERR(LOG10(Calculations!AL38)),-4,LOG10(Calculations!AL38)))</f>
        <v>-4</v>
      </c>
      <c r="O106" s="166">
        <f>IF('DART-PCR'!$C$18="",-4,IF(ISERR(LOG10(Calculations!AO38)),-4,LOG10(Calculations!AO38)))</f>
        <v>-4</v>
      </c>
      <c r="P106" s="166">
        <f>IF('DART-PCR'!$D$18="",-4,IF(ISERR(LOG10(Calculations!AR38)),-4,LOG10(Calculations!AR38)))</f>
        <v>-4</v>
      </c>
      <c r="Q106" s="166">
        <f>IF('DART-PCR'!$E$18="",-4,IF(ISERR(LOG10(Calculations!AU38)),-4,LOG10(Calculations!AU38)))</f>
        <v>-4</v>
      </c>
      <c r="R106" s="166">
        <f>IF('DART-PCR'!$B$19="",-4,IF(ISERR(LOG10(Calculations!AX38)),-4,LOG10(Calculations!AX38)))</f>
        <v>-4</v>
      </c>
      <c r="S106" s="166">
        <f>IF('DART-PCR'!$C$19="",-4,IF(ISERR(LOG10(Calculations!BA38)),-4,LOG10(Calculations!BA38)))</f>
        <v>-4</v>
      </c>
      <c r="T106" s="166">
        <f>IF('DART-PCR'!$D$19="",-4,IF(ISERR(LOG10(Calculations!BD38)),-4,LOG10(Calculations!BD38)))</f>
        <v>-4</v>
      </c>
      <c r="U106" s="166">
        <f>IF('DART-PCR'!$E$19="",-4,IF(ISERR(LOG10(Calculations!BG38)),-4,LOG10(Calculations!BG38)))</f>
        <v>-4</v>
      </c>
      <c r="V106" s="166">
        <f>IF('DART-PCR'!$B$20="",-4,IF(ISERR(LOG10(Calculations!BJ38)),-4,LOG10(Calculations!BJ38)))</f>
        <v>-4</v>
      </c>
      <c r="W106" s="166">
        <f>IF('DART-PCR'!$C$20="",-4,IF(ISERR(LOG10(Calculations!BM38)),-4,LOG10(Calculations!BM38)))</f>
        <v>-4</v>
      </c>
      <c r="X106" s="166">
        <f>IF('DART-PCR'!$D$20="",-4,IF(ISERR(LOG10(Calculations!BP38)),-4,LOG10(Calculations!BP38)))</f>
        <v>-4</v>
      </c>
      <c r="Y106" s="166">
        <f>IF('DART-PCR'!$E$20="",-4,IF(ISERR(LOG10(Calculations!BS38)),-4,LOG10(Calculations!BS38)))</f>
        <v>-4</v>
      </c>
      <c r="Z106" s="166">
        <f>IF('DART-PCR'!$B$21="",-4,IF(ISERR(LOG10(Calculations!BV38)),-4,LOG10(Calculations!BV38)))</f>
        <v>-4</v>
      </c>
      <c r="AA106" s="166">
        <f>IF('DART-PCR'!$C$21="",-4,IF(ISERR(LOG10(Calculations!BY38)),-4,LOG10(Calculations!BY38)))</f>
        <v>-4</v>
      </c>
      <c r="AB106" s="166">
        <f>IF('DART-PCR'!$D$21="",-4,IF(ISERR(LOG10(Calculations!CB38)),-4,LOG10(Calculations!CB38)))</f>
        <v>-4</v>
      </c>
      <c r="AC106" s="166">
        <f>IF('DART-PCR'!$E$21="",-4,IF(ISERR(LOG10(Calculations!CE38)),-4,LOG10(Calculations!CE38)))</f>
        <v>-4</v>
      </c>
      <c r="AD106" s="166">
        <f>IF('DART-PCR'!$B$22="",-4,IF(ISERR(LOG10(Calculations!CH38)),-4,LOG10(Calculations!CH38)))</f>
        <v>-4</v>
      </c>
      <c r="AE106" s="166">
        <f>IF('DART-PCR'!$C$22="",-4,IF(ISERR(LOG10(Calculations!CK38)),-4,LOG10(Calculations!CK38)))</f>
        <v>-4</v>
      </c>
      <c r="AF106" s="166">
        <f>IF('DART-PCR'!$D$22="",-4,IF(ISERR(LOG10(Calculations!CN38)),-4,LOG10(Calculations!CN38)))</f>
        <v>-4</v>
      </c>
      <c r="AG106" s="166">
        <f>IF('DART-PCR'!$E$22="",-4,IF(ISERR(LOG10(Calculations!CQ38)),-4,LOG10(Calculations!CQ38)))</f>
        <v>-4</v>
      </c>
      <c r="AI106" s="170" t="e">
        <f t="shared" si="4"/>
        <v>#DIV/0!</v>
      </c>
      <c r="AJ106" s="170" t="e">
        <f t="shared" si="5"/>
        <v>#DIV/0!</v>
      </c>
      <c r="AK106" s="61" t="e">
        <f>LOG10($AJ$66/SQRT('DART-PCR'!$E$44))</f>
        <v>#DIV/0!</v>
      </c>
      <c r="AL106" s="61" t="e">
        <f>LOG10($AJ$66*SQRT('DART-PCR'!$E$44))</f>
        <v>#DIV/0!</v>
      </c>
    </row>
    <row r="107" spans="1:38" ht="12.75">
      <c r="A107" s="154">
        <v>38</v>
      </c>
      <c r="B107" s="166">
        <f>IF('DART-PCR'!$B$15="",-4,IF(ISERR(LOG10(Calculations!B39)),-4,LOG10(Calculations!B39)))</f>
        <v>-4</v>
      </c>
      <c r="C107" s="166">
        <f>IF('DART-PCR'!$C$15="",-4,IF(ISERR(LOG10(Calculations!E39)),-4,LOG10(Calculations!E39)))</f>
        <v>-4</v>
      </c>
      <c r="D107" s="166">
        <f>IF('DART-PCR'!$D$15="",-4,IF(ISERR(LOG10(Calculations!H39)),-4,LOG10(Calculations!H39)))</f>
        <v>-4</v>
      </c>
      <c r="E107" s="166">
        <f>IF('DART-PCR'!$E$15="",-4,IF(ISERR(LOG10(Calculations!K39)),-4,LOG10(Calculations!K39)))</f>
        <v>-4</v>
      </c>
      <c r="F107" s="166">
        <f>IF('DART-PCR'!$B$16="",-4,IF(ISERR(LOG10(Calculations!N39)),-4,LOG10(Calculations!N39)))</f>
        <v>-4</v>
      </c>
      <c r="G107" s="166">
        <f>IF('DART-PCR'!$C$16="",-4,IF(ISERR(LOG10(Calculations!Q39)),-4,LOG10(Calculations!Q39)))</f>
        <v>-4</v>
      </c>
      <c r="H107" s="166">
        <f>IF('DART-PCR'!$D$16="",-4,IF(ISERR(LOG10(Calculations!T39)),-4,LOG10(Calculations!T39)))</f>
        <v>-4</v>
      </c>
      <c r="I107" s="166">
        <f>IF('DART-PCR'!$E$16="",-4,IF(ISERR(LOG10(Calculations!W39)),-4,LOG10(Calculations!W39)))</f>
        <v>-4</v>
      </c>
      <c r="J107" s="166">
        <f>IF('DART-PCR'!$B$17="",-4,IF(ISERR(LOG10(Calculations!Z39)),-4,LOG10(Calculations!Z39)))</f>
        <v>-4</v>
      </c>
      <c r="K107" s="166">
        <f>IF('DART-PCR'!$C$17="",-4,IF(ISERR(LOG10(Calculations!AC39)),-4,LOG10(Calculations!AC39)))</f>
        <v>-4</v>
      </c>
      <c r="L107" s="166">
        <f>IF('DART-PCR'!$D$17="",-4,IF(ISERR(LOG10(Calculations!AF39)),-4,LOG10(Calculations!AF39)))</f>
        <v>-4</v>
      </c>
      <c r="M107" s="166">
        <f>IF('DART-PCR'!$E$17="",-4,IF(ISERR(LOG10(Calculations!AI39)),-4,LOG10(Calculations!AI39)))</f>
        <v>-4</v>
      </c>
      <c r="N107" s="166">
        <f>IF('DART-PCR'!$B$18="",-4,IF(ISERR(LOG10(Calculations!AL39)),-4,LOG10(Calculations!AL39)))</f>
        <v>-4</v>
      </c>
      <c r="O107" s="166">
        <f>IF('DART-PCR'!$C$18="",-4,IF(ISERR(LOG10(Calculations!AO39)),-4,LOG10(Calculations!AO39)))</f>
        <v>-4</v>
      </c>
      <c r="P107" s="166">
        <f>IF('DART-PCR'!$D$18="",-4,IF(ISERR(LOG10(Calculations!AR39)),-4,LOG10(Calculations!AR39)))</f>
        <v>-4</v>
      </c>
      <c r="Q107" s="166">
        <f>IF('DART-PCR'!$E$18="",-4,IF(ISERR(LOG10(Calculations!AU39)),-4,LOG10(Calculations!AU39)))</f>
        <v>-4</v>
      </c>
      <c r="R107" s="166">
        <f>IF('DART-PCR'!$B$19="",-4,IF(ISERR(LOG10(Calculations!AX39)),-4,LOG10(Calculations!AX39)))</f>
        <v>-4</v>
      </c>
      <c r="S107" s="166">
        <f>IF('DART-PCR'!$C$19="",-4,IF(ISERR(LOG10(Calculations!BA39)),-4,LOG10(Calculations!BA39)))</f>
        <v>-4</v>
      </c>
      <c r="T107" s="166">
        <f>IF('DART-PCR'!$D$19="",-4,IF(ISERR(LOG10(Calculations!BD39)),-4,LOG10(Calculations!BD39)))</f>
        <v>-4</v>
      </c>
      <c r="U107" s="166">
        <f>IF('DART-PCR'!$E$19="",-4,IF(ISERR(LOG10(Calculations!BG39)),-4,LOG10(Calculations!BG39)))</f>
        <v>-4</v>
      </c>
      <c r="V107" s="166">
        <f>IF('DART-PCR'!$B$20="",-4,IF(ISERR(LOG10(Calculations!BJ39)),-4,LOG10(Calculations!BJ39)))</f>
        <v>-4</v>
      </c>
      <c r="W107" s="166">
        <f>IF('DART-PCR'!$C$20="",-4,IF(ISERR(LOG10(Calculations!BM39)),-4,LOG10(Calculations!BM39)))</f>
        <v>-4</v>
      </c>
      <c r="X107" s="166">
        <f>IF('DART-PCR'!$D$20="",-4,IF(ISERR(LOG10(Calculations!BP39)),-4,LOG10(Calculations!BP39)))</f>
        <v>-4</v>
      </c>
      <c r="Y107" s="166">
        <f>IF('DART-PCR'!$E$20="",-4,IF(ISERR(LOG10(Calculations!BS39)),-4,LOG10(Calculations!BS39)))</f>
        <v>-4</v>
      </c>
      <c r="Z107" s="166">
        <f>IF('DART-PCR'!$B$21="",-4,IF(ISERR(LOG10(Calculations!BV39)),-4,LOG10(Calculations!BV39)))</f>
        <v>-4</v>
      </c>
      <c r="AA107" s="166">
        <f>IF('DART-PCR'!$C$21="",-4,IF(ISERR(LOG10(Calculations!BY39)),-4,LOG10(Calculations!BY39)))</f>
        <v>-4</v>
      </c>
      <c r="AB107" s="166">
        <f>IF('DART-PCR'!$D$21="",-4,IF(ISERR(LOG10(Calculations!CB39)),-4,LOG10(Calculations!CB39)))</f>
        <v>-4</v>
      </c>
      <c r="AC107" s="166">
        <f>IF('DART-PCR'!$E$21="",-4,IF(ISERR(LOG10(Calculations!CE39)),-4,LOG10(Calculations!CE39)))</f>
        <v>-4</v>
      </c>
      <c r="AD107" s="166">
        <f>IF('DART-PCR'!$B$22="",-4,IF(ISERR(LOG10(Calculations!CH39)),-4,LOG10(Calculations!CH39)))</f>
        <v>-4</v>
      </c>
      <c r="AE107" s="166">
        <f>IF('DART-PCR'!$C$22="",-4,IF(ISERR(LOG10(Calculations!CK39)),-4,LOG10(Calculations!CK39)))</f>
        <v>-4</v>
      </c>
      <c r="AF107" s="166">
        <f>IF('DART-PCR'!$D$22="",-4,IF(ISERR(LOG10(Calculations!CN39)),-4,LOG10(Calculations!CN39)))</f>
        <v>-4</v>
      </c>
      <c r="AG107" s="166">
        <f>IF('DART-PCR'!$E$22="",-4,IF(ISERR(LOG10(Calculations!CQ39)),-4,LOG10(Calculations!CQ39)))</f>
        <v>-4</v>
      </c>
      <c r="AI107" s="170" t="e">
        <f t="shared" si="4"/>
        <v>#DIV/0!</v>
      </c>
      <c r="AJ107" s="170" t="e">
        <f t="shared" si="5"/>
        <v>#DIV/0!</v>
      </c>
      <c r="AK107" s="61" t="e">
        <f>LOG10($AJ$66/SQRT('DART-PCR'!$E$44))</f>
        <v>#DIV/0!</v>
      </c>
      <c r="AL107" s="61" t="e">
        <f>LOG10($AJ$66*SQRT('DART-PCR'!$E$44))</f>
        <v>#DIV/0!</v>
      </c>
    </row>
    <row r="108" spans="1:38" ht="12.75">
      <c r="A108" s="154">
        <v>39</v>
      </c>
      <c r="B108" s="166">
        <f>IF('DART-PCR'!$B$15="",-4,IF(ISERR(LOG10(Calculations!B40)),-4,LOG10(Calculations!B40)))</f>
        <v>-4</v>
      </c>
      <c r="C108" s="166">
        <f>IF('DART-PCR'!$C$15="",-4,IF(ISERR(LOG10(Calculations!E40)),-4,LOG10(Calculations!E40)))</f>
        <v>-4</v>
      </c>
      <c r="D108" s="166">
        <f>IF('DART-PCR'!$D$15="",-4,IF(ISERR(LOG10(Calculations!H40)),-4,LOG10(Calculations!H40)))</f>
        <v>-4</v>
      </c>
      <c r="E108" s="166">
        <f>IF('DART-PCR'!$E$15="",-4,IF(ISERR(LOG10(Calculations!K40)),-4,LOG10(Calculations!K40)))</f>
        <v>-4</v>
      </c>
      <c r="F108" s="166">
        <f>IF('DART-PCR'!$B$16="",-4,IF(ISERR(LOG10(Calculations!N40)),-4,LOG10(Calculations!N40)))</f>
        <v>-4</v>
      </c>
      <c r="G108" s="166">
        <f>IF('DART-PCR'!$C$16="",-4,IF(ISERR(LOG10(Calculations!Q40)),-4,LOG10(Calculations!Q40)))</f>
        <v>-4</v>
      </c>
      <c r="H108" s="166">
        <f>IF('DART-PCR'!$D$16="",-4,IF(ISERR(LOG10(Calculations!T40)),-4,LOG10(Calculations!T40)))</f>
        <v>-4</v>
      </c>
      <c r="I108" s="166">
        <f>IF('DART-PCR'!$E$16="",-4,IF(ISERR(LOG10(Calculations!W40)),-4,LOG10(Calculations!W40)))</f>
        <v>-4</v>
      </c>
      <c r="J108" s="166">
        <f>IF('DART-PCR'!$B$17="",-4,IF(ISERR(LOG10(Calculations!Z40)),-4,LOG10(Calculations!Z40)))</f>
        <v>-4</v>
      </c>
      <c r="K108" s="166">
        <f>IF('DART-PCR'!$C$17="",-4,IF(ISERR(LOG10(Calculations!AC40)),-4,LOG10(Calculations!AC40)))</f>
        <v>-4</v>
      </c>
      <c r="L108" s="166">
        <f>IF('DART-PCR'!$D$17="",-4,IF(ISERR(LOG10(Calculations!AF40)),-4,LOG10(Calculations!AF40)))</f>
        <v>-4</v>
      </c>
      <c r="M108" s="166">
        <f>IF('DART-PCR'!$E$17="",-4,IF(ISERR(LOG10(Calculations!AI40)),-4,LOG10(Calculations!AI40)))</f>
        <v>-4</v>
      </c>
      <c r="N108" s="166">
        <f>IF('DART-PCR'!$B$18="",-4,IF(ISERR(LOG10(Calculations!AL40)),-4,LOG10(Calculations!AL40)))</f>
        <v>-4</v>
      </c>
      <c r="O108" s="166">
        <f>IF('DART-PCR'!$C$18="",-4,IF(ISERR(LOG10(Calculations!AO40)),-4,LOG10(Calculations!AO40)))</f>
        <v>-4</v>
      </c>
      <c r="P108" s="166">
        <f>IF('DART-PCR'!$D$18="",-4,IF(ISERR(LOG10(Calculations!AR40)),-4,LOG10(Calculations!AR40)))</f>
        <v>-4</v>
      </c>
      <c r="Q108" s="166">
        <f>IF('DART-PCR'!$E$18="",-4,IF(ISERR(LOG10(Calculations!AU40)),-4,LOG10(Calculations!AU40)))</f>
        <v>-4</v>
      </c>
      <c r="R108" s="166">
        <f>IF('DART-PCR'!$B$19="",-4,IF(ISERR(LOG10(Calculations!AX40)),-4,LOG10(Calculations!AX40)))</f>
        <v>-4</v>
      </c>
      <c r="S108" s="166">
        <f>IF('DART-PCR'!$C$19="",-4,IF(ISERR(LOG10(Calculations!BA40)),-4,LOG10(Calculations!BA40)))</f>
        <v>-4</v>
      </c>
      <c r="T108" s="166">
        <f>IF('DART-PCR'!$D$19="",-4,IF(ISERR(LOG10(Calculations!BD40)),-4,LOG10(Calculations!BD40)))</f>
        <v>-4</v>
      </c>
      <c r="U108" s="166">
        <f>IF('DART-PCR'!$E$19="",-4,IF(ISERR(LOG10(Calculations!BG40)),-4,LOG10(Calculations!BG40)))</f>
        <v>-4</v>
      </c>
      <c r="V108" s="166">
        <f>IF('DART-PCR'!$B$20="",-4,IF(ISERR(LOG10(Calculations!BJ40)),-4,LOG10(Calculations!BJ40)))</f>
        <v>-4</v>
      </c>
      <c r="W108" s="166">
        <f>IF('DART-PCR'!$C$20="",-4,IF(ISERR(LOG10(Calculations!BM40)),-4,LOG10(Calculations!BM40)))</f>
        <v>-4</v>
      </c>
      <c r="X108" s="166">
        <f>IF('DART-PCR'!$D$20="",-4,IF(ISERR(LOG10(Calculations!BP40)),-4,LOG10(Calculations!BP40)))</f>
        <v>-4</v>
      </c>
      <c r="Y108" s="166">
        <f>IF('DART-PCR'!$E$20="",-4,IF(ISERR(LOG10(Calculations!BS40)),-4,LOG10(Calculations!BS40)))</f>
        <v>-4</v>
      </c>
      <c r="Z108" s="166">
        <f>IF('DART-PCR'!$B$21="",-4,IF(ISERR(LOG10(Calculations!BV40)),-4,LOG10(Calculations!BV40)))</f>
        <v>-4</v>
      </c>
      <c r="AA108" s="166">
        <f>IF('DART-PCR'!$C$21="",-4,IF(ISERR(LOG10(Calculations!BY40)),-4,LOG10(Calculations!BY40)))</f>
        <v>-4</v>
      </c>
      <c r="AB108" s="166">
        <f>IF('DART-PCR'!$D$21="",-4,IF(ISERR(LOG10(Calculations!CB40)),-4,LOG10(Calculations!CB40)))</f>
        <v>-4</v>
      </c>
      <c r="AC108" s="166">
        <f>IF('DART-PCR'!$E$21="",-4,IF(ISERR(LOG10(Calculations!CE40)),-4,LOG10(Calculations!CE40)))</f>
        <v>-4</v>
      </c>
      <c r="AD108" s="166">
        <f>IF('DART-PCR'!$B$22="",-4,IF(ISERR(LOG10(Calculations!CH40)),-4,LOG10(Calculations!CH40)))</f>
        <v>-4</v>
      </c>
      <c r="AE108" s="166">
        <f>IF('DART-PCR'!$C$22="",-4,IF(ISERR(LOG10(Calculations!CK40)),-4,LOG10(Calculations!CK40)))</f>
        <v>-4</v>
      </c>
      <c r="AF108" s="166">
        <f>IF('DART-PCR'!$D$22="",-4,IF(ISERR(LOG10(Calculations!CN40)),-4,LOG10(Calculations!CN40)))</f>
        <v>-4</v>
      </c>
      <c r="AG108" s="166">
        <f>IF('DART-PCR'!$E$22="",-4,IF(ISERR(LOG10(Calculations!CQ40)),-4,LOG10(Calculations!CQ40)))</f>
        <v>-4</v>
      </c>
      <c r="AI108" s="170" t="e">
        <f t="shared" si="4"/>
        <v>#DIV/0!</v>
      </c>
      <c r="AJ108" s="170" t="e">
        <f t="shared" si="5"/>
        <v>#DIV/0!</v>
      </c>
      <c r="AK108" s="61" t="e">
        <f>LOG10($AJ$66/SQRT('DART-PCR'!$E$44))</f>
        <v>#DIV/0!</v>
      </c>
      <c r="AL108" s="61" t="e">
        <f>LOG10($AJ$66*SQRT('DART-PCR'!$E$44))</f>
        <v>#DIV/0!</v>
      </c>
    </row>
    <row r="109" spans="1:38" ht="12.75">
      <c r="A109" s="154">
        <v>40</v>
      </c>
      <c r="B109" s="166">
        <f>IF('DART-PCR'!$B$15="",-4,IF(ISERR(LOG10(Calculations!B41)),-4,LOG10(Calculations!B41)))</f>
        <v>-4</v>
      </c>
      <c r="C109" s="166">
        <f>IF('DART-PCR'!$C$15="",-4,IF(ISERR(LOG10(Calculations!E41)),-4,LOG10(Calculations!E41)))</f>
        <v>-4</v>
      </c>
      <c r="D109" s="166">
        <f>IF('DART-PCR'!$D$15="",-4,IF(ISERR(LOG10(Calculations!H41)),-4,LOG10(Calculations!H41)))</f>
        <v>-4</v>
      </c>
      <c r="E109" s="166">
        <f>IF('DART-PCR'!$E$15="",-4,IF(ISERR(LOG10(Calculations!K41)),-4,LOG10(Calculations!K41)))</f>
        <v>-4</v>
      </c>
      <c r="F109" s="166">
        <f>IF('DART-PCR'!$B$16="",-4,IF(ISERR(LOG10(Calculations!N41)),-4,LOG10(Calculations!N41)))</f>
        <v>-4</v>
      </c>
      <c r="G109" s="166">
        <f>IF('DART-PCR'!$C$16="",-4,IF(ISERR(LOG10(Calculations!Q41)),-4,LOG10(Calculations!Q41)))</f>
        <v>-4</v>
      </c>
      <c r="H109" s="166">
        <f>IF('DART-PCR'!$D$16="",-4,IF(ISERR(LOG10(Calculations!T41)),-4,LOG10(Calculations!T41)))</f>
        <v>-4</v>
      </c>
      <c r="I109" s="166">
        <f>IF('DART-PCR'!$E$16="",-4,IF(ISERR(LOG10(Calculations!W41)),-4,LOG10(Calculations!W41)))</f>
        <v>-4</v>
      </c>
      <c r="J109" s="166">
        <f>IF('DART-PCR'!$B$17="",-4,IF(ISERR(LOG10(Calculations!Z41)),-4,LOG10(Calculations!Z41)))</f>
        <v>-4</v>
      </c>
      <c r="K109" s="166">
        <f>IF('DART-PCR'!$C$17="",-4,IF(ISERR(LOG10(Calculations!AC41)),-4,LOG10(Calculations!AC41)))</f>
        <v>-4</v>
      </c>
      <c r="L109" s="166">
        <f>IF('DART-PCR'!$D$17="",-4,IF(ISERR(LOG10(Calculations!AF41)),-4,LOG10(Calculations!AF41)))</f>
        <v>-4</v>
      </c>
      <c r="M109" s="166">
        <f>IF('DART-PCR'!$E$17="",-4,IF(ISERR(LOG10(Calculations!AI41)),-4,LOG10(Calculations!AI41)))</f>
        <v>-4</v>
      </c>
      <c r="N109" s="166">
        <f>IF('DART-PCR'!$B$18="",-4,IF(ISERR(LOG10(Calculations!AL41)),-4,LOG10(Calculations!AL41)))</f>
        <v>-4</v>
      </c>
      <c r="O109" s="166">
        <f>IF('DART-PCR'!$C$18="",-4,IF(ISERR(LOG10(Calculations!AO41)),-4,LOG10(Calculations!AO41)))</f>
        <v>-4</v>
      </c>
      <c r="P109" s="166">
        <f>IF('DART-PCR'!$D$18="",-4,IF(ISERR(LOG10(Calculations!AR41)),-4,LOG10(Calculations!AR41)))</f>
        <v>-4</v>
      </c>
      <c r="Q109" s="166">
        <f>IF('DART-PCR'!$E$18="",-4,IF(ISERR(LOG10(Calculations!AU41)),-4,LOG10(Calculations!AU41)))</f>
        <v>-4</v>
      </c>
      <c r="R109" s="166">
        <f>IF('DART-PCR'!$B$19="",-4,IF(ISERR(LOG10(Calculations!AX41)),-4,LOG10(Calculations!AX41)))</f>
        <v>-4</v>
      </c>
      <c r="S109" s="166">
        <f>IF('DART-PCR'!$C$19="",-4,IF(ISERR(LOG10(Calculations!BA41)),-4,LOG10(Calculations!BA41)))</f>
        <v>-4</v>
      </c>
      <c r="T109" s="166">
        <f>IF('DART-PCR'!$D$19="",-4,IF(ISERR(LOG10(Calculations!BD41)),-4,LOG10(Calculations!BD41)))</f>
        <v>-4</v>
      </c>
      <c r="U109" s="166">
        <f>IF('DART-PCR'!$E$19="",-4,IF(ISERR(LOG10(Calculations!BG41)),-4,LOG10(Calculations!BG41)))</f>
        <v>-4</v>
      </c>
      <c r="V109" s="166">
        <f>IF('DART-PCR'!$B$20="",-4,IF(ISERR(LOG10(Calculations!BJ41)),-4,LOG10(Calculations!BJ41)))</f>
        <v>-4</v>
      </c>
      <c r="W109" s="166">
        <f>IF('DART-PCR'!$C$20="",-4,IF(ISERR(LOG10(Calculations!BM41)),-4,LOG10(Calculations!BM41)))</f>
        <v>-4</v>
      </c>
      <c r="X109" s="166">
        <f>IF('DART-PCR'!$D$20="",-4,IF(ISERR(LOG10(Calculations!BP41)),-4,LOG10(Calculations!BP41)))</f>
        <v>-4</v>
      </c>
      <c r="Y109" s="166">
        <f>IF('DART-PCR'!$E$20="",-4,IF(ISERR(LOG10(Calculations!BS41)),-4,LOG10(Calculations!BS41)))</f>
        <v>-4</v>
      </c>
      <c r="Z109" s="166">
        <f>IF('DART-PCR'!$B$21="",-4,IF(ISERR(LOG10(Calculations!BV41)),-4,LOG10(Calculations!BV41)))</f>
        <v>-4</v>
      </c>
      <c r="AA109" s="166">
        <f>IF('DART-PCR'!$C$21="",-4,IF(ISERR(LOG10(Calculations!BY41)),-4,LOG10(Calculations!BY41)))</f>
        <v>-4</v>
      </c>
      <c r="AB109" s="166">
        <f>IF('DART-PCR'!$D$21="",-4,IF(ISERR(LOG10(Calculations!CB41)),-4,LOG10(Calculations!CB41)))</f>
        <v>-4</v>
      </c>
      <c r="AC109" s="166">
        <f>IF('DART-PCR'!$E$21="",-4,IF(ISERR(LOG10(Calculations!CE41)),-4,LOG10(Calculations!CE41)))</f>
        <v>-4</v>
      </c>
      <c r="AD109" s="166">
        <f>IF('DART-PCR'!$B$22="",-4,IF(ISERR(LOG10(Calculations!CH41)),-4,LOG10(Calculations!CH41)))</f>
        <v>-4</v>
      </c>
      <c r="AE109" s="166">
        <f>IF('DART-PCR'!$C$22="",-4,IF(ISERR(LOG10(Calculations!CK41)),-4,LOG10(Calculations!CK41)))</f>
        <v>-4</v>
      </c>
      <c r="AF109" s="166">
        <f>IF('DART-PCR'!$D$22="",-4,IF(ISERR(LOG10(Calculations!CN41)),-4,LOG10(Calculations!CN41)))</f>
        <v>-4</v>
      </c>
      <c r="AG109" s="166">
        <f>IF('DART-PCR'!$E$22="",-4,IF(ISERR(LOG10(Calculations!CQ41)),-4,LOG10(Calculations!CQ41)))</f>
        <v>-4</v>
      </c>
      <c r="AI109" s="170" t="e">
        <f t="shared" si="4"/>
        <v>#DIV/0!</v>
      </c>
      <c r="AJ109" s="170" t="e">
        <f t="shared" si="5"/>
        <v>#DIV/0!</v>
      </c>
      <c r="AK109" s="61" t="e">
        <f>LOG10($AJ$66/SQRT('DART-PCR'!$E$44))</f>
        <v>#DIV/0!</v>
      </c>
      <c r="AL109" s="61" t="e">
        <f>LOG10($AJ$66*SQRT('DART-PCR'!$E$44))</f>
        <v>#DIV/0!</v>
      </c>
    </row>
    <row r="110" ht="12.75">
      <c r="A110" s="154"/>
    </row>
    <row r="113" ht="18">
      <c r="A113" s="160" t="s">
        <v>140</v>
      </c>
    </row>
    <row r="115" spans="1:97" s="273" customFormat="1" ht="15.75">
      <c r="A115" s="179" t="s">
        <v>49</v>
      </c>
      <c r="B115" s="179"/>
      <c r="C115" s="179"/>
      <c r="D115" s="179"/>
      <c r="E115" s="179"/>
      <c r="F115" s="179"/>
      <c r="G115" s="179" t="s">
        <v>30</v>
      </c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  <c r="BI115" s="179"/>
      <c r="BJ115" s="179"/>
      <c r="BK115" s="179"/>
      <c r="BL115" s="179"/>
      <c r="BM115" s="179"/>
      <c r="BN115" s="179"/>
      <c r="BO115" s="179"/>
      <c r="BP115" s="179"/>
      <c r="BQ115" s="179"/>
      <c r="BR115" s="179"/>
      <c r="BS115" s="179"/>
      <c r="BT115" s="179"/>
      <c r="BU115" s="179"/>
      <c r="BV115" s="179"/>
      <c r="BW115" s="179"/>
      <c r="BX115" s="179"/>
      <c r="BY115" s="179"/>
      <c r="BZ115" s="179"/>
      <c r="CA115" s="179"/>
      <c r="CB115" s="179"/>
      <c r="CC115" s="179"/>
      <c r="CD115" s="179"/>
      <c r="CE115" s="179"/>
      <c r="CF115" s="179"/>
      <c r="CG115" s="179"/>
      <c r="CH115" s="179"/>
      <c r="CI115" s="179"/>
      <c r="CJ115" s="179"/>
      <c r="CK115" s="179"/>
      <c r="CL115" s="179"/>
      <c r="CM115" s="179"/>
      <c r="CN115" s="179"/>
      <c r="CO115" s="179"/>
      <c r="CP115" s="179"/>
      <c r="CQ115" s="179"/>
      <c r="CR115" s="179"/>
      <c r="CS115" s="179"/>
    </row>
    <row r="117" spans="1:7" ht="16.5" thickBot="1">
      <c r="A117" s="200" t="s">
        <v>37</v>
      </c>
      <c r="G117" s="274" t="s">
        <v>37</v>
      </c>
    </row>
    <row r="118" spans="1:11" ht="15.75" thickBot="1">
      <c r="A118" s="221"/>
      <c r="B118" s="39">
        <v>1</v>
      </c>
      <c r="C118" s="40">
        <v>4</v>
      </c>
      <c r="D118" s="40">
        <v>7</v>
      </c>
      <c r="E118" s="41">
        <v>10</v>
      </c>
      <c r="G118" s="35"/>
      <c r="H118" s="39">
        <v>1</v>
      </c>
      <c r="I118" s="40">
        <v>4</v>
      </c>
      <c r="J118" s="40">
        <v>7</v>
      </c>
      <c r="K118" s="41">
        <v>10</v>
      </c>
    </row>
    <row r="119" spans="1:11" ht="15">
      <c r="A119" s="98" t="s">
        <v>22</v>
      </c>
      <c r="B119" s="222">
        <f>IF('DART-PCR'!B15=1,'Data Summary'!B21,"")</f>
      </c>
      <c r="C119" s="223">
        <f>IF('DART-PCR'!C15=1,'Data Summary'!C21,"")</f>
      </c>
      <c r="D119" s="223">
        <f>IF('DART-PCR'!D15=1,'Data Summary'!D21,"")</f>
      </c>
      <c r="E119" s="224">
        <f>IF('DART-PCR'!E15=1,'Data Summary'!E21,"")</f>
      </c>
      <c r="G119" s="42" t="s">
        <v>22</v>
      </c>
      <c r="H119" s="263">
        <f>IF('DART-PCR'!B15=1,H21,"")</f>
      </c>
      <c r="I119" s="264">
        <f>IF('DART-PCR'!C15=1,I21,"")</f>
      </c>
      <c r="J119" s="264">
        <f>IF('DART-PCR'!D15=1,J21,"")</f>
      </c>
      <c r="K119" s="265">
        <f>IF('DART-PCR'!E15=1,K21,"")</f>
      </c>
    </row>
    <row r="120" spans="1:11" ht="15">
      <c r="A120" s="98" t="s">
        <v>23</v>
      </c>
      <c r="B120" s="231">
        <f>IF('DART-PCR'!B16=1,'Data Summary'!B22,"")</f>
      </c>
      <c r="C120" s="232">
        <f>IF('DART-PCR'!C16=1,'Data Summary'!C22,"")</f>
      </c>
      <c r="D120" s="232">
        <f>IF('DART-PCR'!D16=1,'Data Summary'!D22,"")</f>
      </c>
      <c r="E120" s="233">
        <f>IF('DART-PCR'!E16=1,'Data Summary'!E22,"")</f>
      </c>
      <c r="G120" s="42" t="s">
        <v>23</v>
      </c>
      <c r="H120" s="267">
        <f>IF('DART-PCR'!B16=1,H22,"")</f>
      </c>
      <c r="I120" s="268">
        <f>IF('DART-PCR'!C16=1,I22,"")</f>
      </c>
      <c r="J120" s="268">
        <f>IF('DART-PCR'!D16=1,J22,"")</f>
      </c>
      <c r="K120" s="269">
        <f>IF('DART-PCR'!E16=1,K22,"")</f>
      </c>
    </row>
    <row r="121" spans="1:11" ht="15">
      <c r="A121" s="98" t="s">
        <v>24</v>
      </c>
      <c r="B121" s="231">
        <f>IF('DART-PCR'!B17=1,'Data Summary'!B23,"")</f>
      </c>
      <c r="C121" s="232">
        <f>IF('DART-PCR'!C17=1,'Data Summary'!C23,"")</f>
      </c>
      <c r="D121" s="232">
        <f>IF('DART-PCR'!D17=1,'Data Summary'!D23,"")</f>
      </c>
      <c r="E121" s="233">
        <f>IF('DART-PCR'!E17=1,'Data Summary'!E23,"")</f>
      </c>
      <c r="G121" s="42" t="s">
        <v>24</v>
      </c>
      <c r="H121" s="267">
        <f>IF('DART-PCR'!B17=1,H23,"")</f>
      </c>
      <c r="I121" s="268">
        <f>IF('DART-PCR'!C17=1,I23,"")</f>
      </c>
      <c r="J121" s="268">
        <f>IF('DART-PCR'!D17=1,J23,"")</f>
      </c>
      <c r="K121" s="269">
        <f>IF('DART-PCR'!E17=1,K23,"")</f>
      </c>
    </row>
    <row r="122" spans="1:11" ht="15">
      <c r="A122" s="98" t="s">
        <v>25</v>
      </c>
      <c r="B122" s="231">
        <f>IF('DART-PCR'!B18=1,'Data Summary'!B24,"")</f>
      </c>
      <c r="C122" s="232">
        <f>IF('DART-PCR'!C18=1,'Data Summary'!C24,"")</f>
      </c>
      <c r="D122" s="232">
        <f>IF('DART-PCR'!D18=1,'Data Summary'!D24,"")</f>
      </c>
      <c r="E122" s="233">
        <f>IF('DART-PCR'!E18=1,'Data Summary'!E24,"")</f>
      </c>
      <c r="G122" s="42" t="s">
        <v>25</v>
      </c>
      <c r="H122" s="267">
        <f>IF('DART-PCR'!B18=1,H24,"")</f>
      </c>
      <c r="I122" s="268">
        <f>IF('DART-PCR'!C18=1,I24,"")</f>
      </c>
      <c r="J122" s="268">
        <f>IF('DART-PCR'!D18=1,J24,"")</f>
      </c>
      <c r="K122" s="269">
        <f>IF('DART-PCR'!E18=1,K24,"")</f>
      </c>
    </row>
    <row r="123" spans="1:11" ht="15">
      <c r="A123" s="98" t="s">
        <v>26</v>
      </c>
      <c r="B123" s="231">
        <f>IF('DART-PCR'!B19=1,'Data Summary'!B25,"")</f>
      </c>
      <c r="C123" s="232">
        <f>IF('DART-PCR'!C19=1,'Data Summary'!C25,"")</f>
      </c>
      <c r="D123" s="232">
        <f>IF('DART-PCR'!D19=1,'Data Summary'!D25,"")</f>
      </c>
      <c r="E123" s="233">
        <f>IF('DART-PCR'!E19=1,'Data Summary'!E25,"")</f>
      </c>
      <c r="G123" s="42" t="s">
        <v>26</v>
      </c>
      <c r="H123" s="267">
        <f>IF('DART-PCR'!B19=1,H25,"")</f>
      </c>
      <c r="I123" s="268">
        <f>IF('DART-PCR'!C19=1,I25,"")</f>
      </c>
      <c r="J123" s="268">
        <f>IF('DART-PCR'!D19=1,J25,"")</f>
      </c>
      <c r="K123" s="269">
        <f>IF('DART-PCR'!E19=1,K25,"")</f>
      </c>
    </row>
    <row r="124" spans="1:11" ht="15">
      <c r="A124" s="98" t="s">
        <v>27</v>
      </c>
      <c r="B124" s="231">
        <f>IF('DART-PCR'!B20=1,'Data Summary'!B26,"")</f>
      </c>
      <c r="C124" s="232">
        <f>IF('DART-PCR'!C20=1,'Data Summary'!C26,"")</f>
      </c>
      <c r="D124" s="232">
        <f>IF('DART-PCR'!D20=1,'Data Summary'!D26,"")</f>
      </c>
      <c r="E124" s="233">
        <f>IF('DART-PCR'!E20=1,'Data Summary'!E26,"")</f>
      </c>
      <c r="G124" s="42" t="s">
        <v>27</v>
      </c>
      <c r="H124" s="267">
        <f>IF('DART-PCR'!B20=1,H26,"")</f>
      </c>
      <c r="I124" s="268">
        <f>IF('DART-PCR'!C20=1,I26,"")</f>
      </c>
      <c r="J124" s="268">
        <f>IF('DART-PCR'!D20=1,J26,"")</f>
      </c>
      <c r="K124" s="269">
        <f>IF('DART-PCR'!E20=1,K26,"")</f>
      </c>
    </row>
    <row r="125" spans="1:11" ht="15">
      <c r="A125" s="98" t="s">
        <v>28</v>
      </c>
      <c r="B125" s="231">
        <f>IF('DART-PCR'!B21=1,'Data Summary'!B27,"")</f>
      </c>
      <c r="C125" s="232">
        <f>IF('DART-PCR'!C21=1,'Data Summary'!C27,"")</f>
      </c>
      <c r="D125" s="232">
        <f>IF('DART-PCR'!D21=1,'Data Summary'!D27,"")</f>
      </c>
      <c r="E125" s="233">
        <f>IF('DART-PCR'!E21=1,'Data Summary'!E27,"")</f>
      </c>
      <c r="G125" s="42" t="s">
        <v>28</v>
      </c>
      <c r="H125" s="267">
        <f>IF('DART-PCR'!B21=1,H27,"")</f>
      </c>
      <c r="I125" s="268">
        <f>IF('DART-PCR'!C21=1,I27,"")</f>
      </c>
      <c r="J125" s="268">
        <f>IF('DART-PCR'!D21=1,J27,"")</f>
      </c>
      <c r="K125" s="269">
        <f>IF('DART-PCR'!E21=1,K27,"")</f>
      </c>
    </row>
    <row r="126" spans="1:11" ht="15.75" thickBot="1">
      <c r="A126" s="98" t="s">
        <v>29</v>
      </c>
      <c r="B126" s="241">
        <f>IF('DART-PCR'!B22=1,'Data Summary'!B28,"")</f>
      </c>
      <c r="C126" s="242">
        <f>IF('DART-PCR'!C22=1,'Data Summary'!C28,"")</f>
      </c>
      <c r="D126" s="242">
        <f>IF('DART-PCR'!D22=1,'Data Summary'!D28,"")</f>
      </c>
      <c r="E126" s="243">
        <f>IF('DART-PCR'!E22=1,'Data Summary'!E28,"")</f>
      </c>
      <c r="G126" s="42" t="s">
        <v>29</v>
      </c>
      <c r="H126" s="270">
        <f>IF('DART-PCR'!B22=1,H28,"")</f>
      </c>
      <c r="I126" s="271">
        <f>IF('DART-PCR'!C22=1,I28,"")</f>
      </c>
      <c r="J126" s="271">
        <f>IF('DART-PCR'!D22=1,J28,"")</f>
      </c>
      <c r="K126" s="272">
        <f>IF('DART-PCR'!E22=1,K28,"")</f>
      </c>
    </row>
    <row r="127" ht="12.75">
      <c r="G127" s="17"/>
    </row>
    <row r="128" ht="12.75">
      <c r="G128" s="17"/>
    </row>
    <row r="129" spans="1:7" ht="16.5" thickBot="1">
      <c r="A129" s="200" t="s">
        <v>38</v>
      </c>
      <c r="G129" s="274" t="s">
        <v>38</v>
      </c>
    </row>
    <row r="130" spans="1:11" ht="15.75" thickBot="1">
      <c r="A130" s="221"/>
      <c r="B130" s="39">
        <v>1</v>
      </c>
      <c r="C130" s="40">
        <v>4</v>
      </c>
      <c r="D130" s="40">
        <v>7</v>
      </c>
      <c r="E130" s="41">
        <v>10</v>
      </c>
      <c r="G130" s="35"/>
      <c r="H130" s="39">
        <v>1</v>
      </c>
      <c r="I130" s="40">
        <v>4</v>
      </c>
      <c r="J130" s="40">
        <v>7</v>
      </c>
      <c r="K130" s="41">
        <v>10</v>
      </c>
    </row>
    <row r="131" spans="1:11" ht="15">
      <c r="A131" s="98" t="s">
        <v>22</v>
      </c>
      <c r="B131" s="222">
        <f>IF('DART-PCR'!B15=2,B21,"")</f>
      </c>
      <c r="C131" s="223">
        <f>IF('DART-PCR'!C15=2,C21,"")</f>
      </c>
      <c r="D131" s="223">
        <f>IF('DART-PCR'!D15=2,D21,"")</f>
      </c>
      <c r="E131" s="224">
        <f>IF('DART-PCR'!E15=2,E21,"")</f>
      </c>
      <c r="G131" s="42" t="s">
        <v>22</v>
      </c>
      <c r="H131" s="263">
        <f>IF('DART-PCR'!B15=2,H21,"")</f>
      </c>
      <c r="I131" s="264">
        <f>IF('DART-PCR'!C15=2,I21,"")</f>
      </c>
      <c r="J131" s="264">
        <f>IF('DART-PCR'!D15=2,J21,"")</f>
      </c>
      <c r="K131" s="265">
        <f>IF('DART-PCR'!E15=2,K21,"")</f>
      </c>
    </row>
    <row r="132" spans="1:11" ht="15">
      <c r="A132" s="98" t="s">
        <v>23</v>
      </c>
      <c r="B132" s="231">
        <f>IF('DART-PCR'!B16=2,B22,"")</f>
      </c>
      <c r="C132" s="232">
        <f>IF('DART-PCR'!C16=2,C22,"")</f>
      </c>
      <c r="D132" s="232">
        <f>IF('DART-PCR'!D16=2,D22,"")</f>
      </c>
      <c r="E132" s="233">
        <f>IF('DART-PCR'!E16=2,E22,"")</f>
      </c>
      <c r="G132" s="42" t="s">
        <v>23</v>
      </c>
      <c r="H132" s="267">
        <f>IF('DART-PCR'!B16=2,H22,"")</f>
      </c>
      <c r="I132" s="268">
        <f>IF('DART-PCR'!C16=2,I22,"")</f>
      </c>
      <c r="J132" s="268">
        <f>IF('DART-PCR'!D16=2,J22,"")</f>
      </c>
      <c r="K132" s="269">
        <f>IF('DART-PCR'!E16=2,K22,"")</f>
      </c>
    </row>
    <row r="133" spans="1:11" ht="15">
      <c r="A133" s="98" t="s">
        <v>24</v>
      </c>
      <c r="B133" s="231">
        <f>IF('DART-PCR'!B17=2,B23,"")</f>
      </c>
      <c r="C133" s="232">
        <f>IF('DART-PCR'!C17=2,C23,"")</f>
      </c>
      <c r="D133" s="232">
        <f>IF('DART-PCR'!D17=2,D23,"")</f>
      </c>
      <c r="E133" s="233">
        <f>IF('DART-PCR'!E17=2,E23,"")</f>
      </c>
      <c r="G133" s="42" t="s">
        <v>24</v>
      </c>
      <c r="H133" s="267">
        <f>IF('DART-PCR'!B17=2,H23,"")</f>
      </c>
      <c r="I133" s="268">
        <f>IF('DART-PCR'!C17=2,I23,"")</f>
      </c>
      <c r="J133" s="268">
        <f>IF('DART-PCR'!D17=2,J23,"")</f>
      </c>
      <c r="K133" s="269">
        <f>IF('DART-PCR'!E17=2,K23,"")</f>
      </c>
    </row>
    <row r="134" spans="1:11" ht="15">
      <c r="A134" s="98" t="s">
        <v>25</v>
      </c>
      <c r="B134" s="231">
        <f>IF('DART-PCR'!B18=2,B24,"")</f>
      </c>
      <c r="C134" s="232">
        <f>IF('DART-PCR'!C18=2,C24,"")</f>
      </c>
      <c r="D134" s="232">
        <f>IF('DART-PCR'!D18=2,D24,"")</f>
      </c>
      <c r="E134" s="233">
        <f>IF('DART-PCR'!E18=2,E24,"")</f>
      </c>
      <c r="G134" s="42" t="s">
        <v>25</v>
      </c>
      <c r="H134" s="267">
        <f>IF('DART-PCR'!B18=2,H24,"")</f>
      </c>
      <c r="I134" s="268">
        <f>IF('DART-PCR'!C18=2,I24,"")</f>
      </c>
      <c r="J134" s="268">
        <f>IF('DART-PCR'!D18=2,J24,"")</f>
      </c>
      <c r="K134" s="269">
        <f>IF('DART-PCR'!E18=2,K24,"")</f>
      </c>
    </row>
    <row r="135" spans="1:11" ht="15">
      <c r="A135" s="98" t="s">
        <v>26</v>
      </c>
      <c r="B135" s="231">
        <f>IF('DART-PCR'!B19=2,B25,"")</f>
      </c>
      <c r="C135" s="232">
        <f>IF('DART-PCR'!C19=2,C25,"")</f>
      </c>
      <c r="D135" s="232">
        <f>IF('DART-PCR'!D19=2,D25,"")</f>
      </c>
      <c r="E135" s="233">
        <f>IF('DART-PCR'!E19=2,E25,"")</f>
      </c>
      <c r="G135" s="42" t="s">
        <v>26</v>
      </c>
      <c r="H135" s="267">
        <f>IF('DART-PCR'!B19=2,H25,"")</f>
      </c>
      <c r="I135" s="268">
        <f>IF('DART-PCR'!C19=2,I25,"")</f>
      </c>
      <c r="J135" s="268">
        <f>IF('DART-PCR'!D19=2,J25,"")</f>
      </c>
      <c r="K135" s="269">
        <f>IF('DART-PCR'!E19=2,K25,"")</f>
      </c>
    </row>
    <row r="136" spans="1:11" ht="15">
      <c r="A136" s="98" t="s">
        <v>27</v>
      </c>
      <c r="B136" s="231">
        <f>IF('DART-PCR'!B20=2,B26,"")</f>
      </c>
      <c r="C136" s="232">
        <f>IF('DART-PCR'!C20=2,C26,"")</f>
      </c>
      <c r="D136" s="232">
        <f>IF('DART-PCR'!D20=2,D26,"")</f>
      </c>
      <c r="E136" s="233">
        <f>IF('DART-PCR'!E20=2,E26,"")</f>
      </c>
      <c r="G136" s="42" t="s">
        <v>27</v>
      </c>
      <c r="H136" s="267">
        <f>IF('DART-PCR'!B20=2,H26,"")</f>
      </c>
      <c r="I136" s="268">
        <f>IF('DART-PCR'!C20=2,I26,"")</f>
      </c>
      <c r="J136" s="268">
        <f>IF('DART-PCR'!D20=2,J26,"")</f>
      </c>
      <c r="K136" s="269">
        <f>IF('DART-PCR'!E20=2,K26,"")</f>
      </c>
    </row>
    <row r="137" spans="1:11" ht="15">
      <c r="A137" s="98" t="s">
        <v>28</v>
      </c>
      <c r="B137" s="231">
        <f>IF('DART-PCR'!B21=2,B27,"")</f>
      </c>
      <c r="C137" s="232">
        <f>IF('DART-PCR'!C21=2,C27,"")</f>
      </c>
      <c r="D137" s="232">
        <f>IF('DART-PCR'!D21=2,D27,"")</f>
      </c>
      <c r="E137" s="233">
        <f>IF('DART-PCR'!E21=2,E27,"")</f>
      </c>
      <c r="G137" s="42" t="s">
        <v>28</v>
      </c>
      <c r="H137" s="267">
        <f>IF('DART-PCR'!B21=2,H27,"")</f>
      </c>
      <c r="I137" s="268">
        <f>IF('DART-PCR'!C21=2,I27,"")</f>
      </c>
      <c r="J137" s="268">
        <f>IF('DART-PCR'!D21=2,J27,"")</f>
      </c>
      <c r="K137" s="269">
        <f>IF('DART-PCR'!E21=2,K27,"")</f>
      </c>
    </row>
    <row r="138" spans="1:11" ht="15.75" thickBot="1">
      <c r="A138" s="98" t="s">
        <v>29</v>
      </c>
      <c r="B138" s="241">
        <f>IF('DART-PCR'!B22=2,B28,"")</f>
      </c>
      <c r="C138" s="242">
        <f>IF('DART-PCR'!C22=2,C28,"")</f>
      </c>
      <c r="D138" s="242">
        <f>IF('DART-PCR'!D22=2,D28,"")</f>
      </c>
      <c r="E138" s="243">
        <f>IF('DART-PCR'!E22=2,E28,"")</f>
      </c>
      <c r="G138" s="42" t="s">
        <v>29</v>
      </c>
      <c r="H138" s="270">
        <f>IF('DART-PCR'!B22=2,H28,"")</f>
      </c>
      <c r="I138" s="271">
        <f>IF('DART-PCR'!C22=2,I28,"")</f>
      </c>
      <c r="J138" s="271">
        <f>IF('DART-PCR'!D22=2,J28,"")</f>
      </c>
      <c r="K138" s="272">
        <f>IF('DART-PCR'!E22=2,K28,"")</f>
      </c>
    </row>
    <row r="139" ht="12.75">
      <c r="G139" s="17"/>
    </row>
    <row r="140" ht="12.75">
      <c r="G140" s="17"/>
    </row>
    <row r="141" spans="1:7" ht="16.5" thickBot="1">
      <c r="A141" s="200" t="s">
        <v>39</v>
      </c>
      <c r="G141" s="274" t="s">
        <v>39</v>
      </c>
    </row>
    <row r="142" spans="1:11" ht="15.75" thickBot="1">
      <c r="A142" s="221"/>
      <c r="B142" s="39">
        <v>1</v>
      </c>
      <c r="C142" s="40">
        <v>4</v>
      </c>
      <c r="D142" s="40">
        <v>7</v>
      </c>
      <c r="E142" s="41">
        <v>10</v>
      </c>
      <c r="G142" s="35"/>
      <c r="H142" s="39">
        <v>1</v>
      </c>
      <c r="I142" s="40">
        <v>4</v>
      </c>
      <c r="J142" s="40">
        <v>7</v>
      </c>
      <c r="K142" s="41">
        <v>10</v>
      </c>
    </row>
    <row r="143" spans="1:11" ht="15">
      <c r="A143" s="98" t="s">
        <v>22</v>
      </c>
      <c r="B143" s="222">
        <f>IF('DART-PCR'!B15=3,B21,"")</f>
      </c>
      <c r="C143" s="223">
        <f>IF('DART-PCR'!C15=3,C21,"")</f>
      </c>
      <c r="D143" s="223">
        <f>IF('DART-PCR'!D15=3,D21,"")</f>
      </c>
      <c r="E143" s="224">
        <f>IF('DART-PCR'!E15=3,E21,"")</f>
      </c>
      <c r="G143" s="42" t="s">
        <v>22</v>
      </c>
      <c r="H143" s="263">
        <f>IF('DART-PCR'!B15=3,H21,"")</f>
      </c>
      <c r="I143" s="264">
        <f>IF('DART-PCR'!C15=3,I21,"")</f>
      </c>
      <c r="J143" s="264">
        <f>IF('DART-PCR'!D15=3,J21,"")</f>
      </c>
      <c r="K143" s="265">
        <f>IF('DART-PCR'!E15=3,K21,"")</f>
      </c>
    </row>
    <row r="144" spans="1:11" ht="15">
      <c r="A144" s="98" t="s">
        <v>23</v>
      </c>
      <c r="B144" s="231">
        <f>IF('DART-PCR'!B16=3,B22,"")</f>
      </c>
      <c r="C144" s="232">
        <f>IF('DART-PCR'!C16=3,C22,"")</f>
      </c>
      <c r="D144" s="232">
        <f>IF('DART-PCR'!D16=3,D22,"")</f>
      </c>
      <c r="E144" s="233">
        <f>IF('DART-PCR'!E16=3,E22,"")</f>
      </c>
      <c r="G144" s="42" t="s">
        <v>23</v>
      </c>
      <c r="H144" s="267">
        <f>IF('DART-PCR'!B16=3,H22,"")</f>
      </c>
      <c r="I144" s="268">
        <f>IF('DART-PCR'!C16=3,I22,"")</f>
      </c>
      <c r="J144" s="268">
        <f>IF('DART-PCR'!D16=3,J22,"")</f>
      </c>
      <c r="K144" s="269">
        <f>IF('DART-PCR'!E16=3,K22,"")</f>
      </c>
    </row>
    <row r="145" spans="1:11" ht="15">
      <c r="A145" s="98" t="s">
        <v>24</v>
      </c>
      <c r="B145" s="231">
        <f>IF('DART-PCR'!B17=3,B23,"")</f>
      </c>
      <c r="C145" s="232">
        <f>IF('DART-PCR'!C17=3,C23,"")</f>
      </c>
      <c r="D145" s="232">
        <f>IF('DART-PCR'!D17=3,D23,"")</f>
      </c>
      <c r="E145" s="233">
        <f>IF('DART-PCR'!E17=3,E23,"")</f>
      </c>
      <c r="G145" s="42" t="s">
        <v>24</v>
      </c>
      <c r="H145" s="267">
        <f>IF('DART-PCR'!B17=3,H23,"")</f>
      </c>
      <c r="I145" s="268">
        <f>IF('DART-PCR'!C17=3,I23,"")</f>
      </c>
      <c r="J145" s="268">
        <f>IF('DART-PCR'!D17=3,J23,"")</f>
      </c>
      <c r="K145" s="269">
        <f>IF('DART-PCR'!E17=3,K23,"")</f>
      </c>
    </row>
    <row r="146" spans="1:11" ht="15">
      <c r="A146" s="98" t="s">
        <v>25</v>
      </c>
      <c r="B146" s="231">
        <f>IF('DART-PCR'!B18=3,B24,"")</f>
      </c>
      <c r="C146" s="232">
        <f>IF('DART-PCR'!C18=3,C24,"")</f>
      </c>
      <c r="D146" s="232">
        <f>IF('DART-PCR'!D18=3,D24,"")</f>
      </c>
      <c r="E146" s="233">
        <f>IF('DART-PCR'!E18=3,E24,"")</f>
      </c>
      <c r="G146" s="42" t="s">
        <v>25</v>
      </c>
      <c r="H146" s="267">
        <f>IF('DART-PCR'!B18=3,H24,"")</f>
      </c>
      <c r="I146" s="268">
        <f>IF('DART-PCR'!C18=3,I24,"")</f>
      </c>
      <c r="J146" s="268">
        <f>IF('DART-PCR'!D18=3,J24,"")</f>
      </c>
      <c r="K146" s="269">
        <f>IF('DART-PCR'!E18=3,K24,"")</f>
      </c>
    </row>
    <row r="147" spans="1:11" ht="15">
      <c r="A147" s="98" t="s">
        <v>26</v>
      </c>
      <c r="B147" s="231">
        <f>IF('DART-PCR'!B19=3,B25,"")</f>
      </c>
      <c r="C147" s="232">
        <f>IF('DART-PCR'!C19=3,C25,"")</f>
      </c>
      <c r="D147" s="232">
        <f>IF('DART-PCR'!D19=3,D25,"")</f>
      </c>
      <c r="E147" s="233">
        <f>IF('DART-PCR'!E19=3,E25,"")</f>
      </c>
      <c r="G147" s="42" t="s">
        <v>26</v>
      </c>
      <c r="H147" s="267">
        <f>IF('DART-PCR'!B19=3,H25,"")</f>
      </c>
      <c r="I147" s="268">
        <f>IF('DART-PCR'!C19=3,I25,"")</f>
      </c>
      <c r="J147" s="268">
        <f>IF('DART-PCR'!D19=3,J25,"")</f>
      </c>
      <c r="K147" s="269">
        <f>IF('DART-PCR'!E19=3,K25,"")</f>
      </c>
    </row>
    <row r="148" spans="1:11" ht="15">
      <c r="A148" s="98" t="s">
        <v>27</v>
      </c>
      <c r="B148" s="231">
        <f>IF('DART-PCR'!B20=3,B26,"")</f>
      </c>
      <c r="C148" s="232">
        <f>IF('DART-PCR'!C20=3,C26,"")</f>
      </c>
      <c r="D148" s="232">
        <f>IF('DART-PCR'!D20=3,D26,"")</f>
      </c>
      <c r="E148" s="233">
        <f>IF('DART-PCR'!E20=3,E26,"")</f>
      </c>
      <c r="G148" s="42" t="s">
        <v>27</v>
      </c>
      <c r="H148" s="267">
        <f>IF('DART-PCR'!B20=3,H26,"")</f>
      </c>
      <c r="I148" s="268">
        <f>IF('DART-PCR'!C20=3,I26,"")</f>
      </c>
      <c r="J148" s="268">
        <f>IF('DART-PCR'!D20=3,J26,"")</f>
      </c>
      <c r="K148" s="269">
        <f>IF('DART-PCR'!E20=3,K26,"")</f>
      </c>
    </row>
    <row r="149" spans="1:11" ht="15">
      <c r="A149" s="98" t="s">
        <v>28</v>
      </c>
      <c r="B149" s="231">
        <f>IF('DART-PCR'!B21=3,B27,"")</f>
      </c>
      <c r="C149" s="232">
        <f>IF('DART-PCR'!C21=3,C27,"")</f>
      </c>
      <c r="D149" s="232">
        <f>IF('DART-PCR'!D21=3,D27,"")</f>
      </c>
      <c r="E149" s="233">
        <f>IF('DART-PCR'!E21=3,E27,"")</f>
      </c>
      <c r="G149" s="42" t="s">
        <v>28</v>
      </c>
      <c r="H149" s="267">
        <f>IF('DART-PCR'!B21=3,H27,"")</f>
      </c>
      <c r="I149" s="268">
        <f>IF('DART-PCR'!C21=3,I27,"")</f>
      </c>
      <c r="J149" s="268">
        <f>IF('DART-PCR'!D21=3,J27,"")</f>
      </c>
      <c r="K149" s="269">
        <f>IF('DART-PCR'!E21=3,K27,"")</f>
      </c>
    </row>
    <row r="150" spans="1:11" ht="15.75" thickBot="1">
      <c r="A150" s="98" t="s">
        <v>29</v>
      </c>
      <c r="B150" s="241">
        <f>IF('DART-PCR'!B22=3,B28,"")</f>
      </c>
      <c r="C150" s="242">
        <f>IF('DART-PCR'!C22=3,C28,"")</f>
      </c>
      <c r="D150" s="242">
        <f>IF('DART-PCR'!D22=3,D28,"")</f>
      </c>
      <c r="E150" s="243">
        <f>IF('DART-PCR'!E22=3,E28,"")</f>
      </c>
      <c r="G150" s="42" t="s">
        <v>29</v>
      </c>
      <c r="H150" s="270">
        <f>IF('DART-PCR'!B22=3,H28,"")</f>
      </c>
      <c r="I150" s="271">
        <f>IF('DART-PCR'!C22=3,I28,"")</f>
      </c>
      <c r="J150" s="271">
        <f>IF('DART-PCR'!D22=3,J28,"")</f>
      </c>
      <c r="K150" s="272">
        <f>IF('DART-PCR'!E22=3,K28,"")</f>
      </c>
    </row>
    <row r="151" ht="12.75">
      <c r="G151" s="17"/>
    </row>
    <row r="152" ht="12.75">
      <c r="G152" s="17"/>
    </row>
    <row r="153" spans="1:7" ht="16.5" thickBot="1">
      <c r="A153" s="200" t="s">
        <v>40</v>
      </c>
      <c r="G153" s="274" t="s">
        <v>40</v>
      </c>
    </row>
    <row r="154" spans="1:11" ht="15.75" thickBot="1">
      <c r="A154" s="221"/>
      <c r="B154" s="39">
        <v>1</v>
      </c>
      <c r="C154" s="40">
        <v>4</v>
      </c>
      <c r="D154" s="40">
        <v>7</v>
      </c>
      <c r="E154" s="41">
        <v>10</v>
      </c>
      <c r="G154" s="35"/>
      <c r="H154" s="39">
        <v>1</v>
      </c>
      <c r="I154" s="40">
        <v>4</v>
      </c>
      <c r="J154" s="40">
        <v>7</v>
      </c>
      <c r="K154" s="41">
        <v>10</v>
      </c>
    </row>
    <row r="155" spans="1:11" ht="15">
      <c r="A155" s="98" t="s">
        <v>22</v>
      </c>
      <c r="B155" s="182">
        <f>IF('DART-PCR'!B15=4,'Data Summary'!B21,"")</f>
      </c>
      <c r="C155" s="183">
        <f>IF('DART-PCR'!C15=4,'Data Summary'!C21,"")</f>
      </c>
      <c r="D155" s="183">
        <f>IF('DART-PCR'!D15=4,'Data Summary'!D21,"")</f>
      </c>
      <c r="E155" s="184">
        <f>IF('DART-PCR'!E15=4,'Data Summary'!E21,"")</f>
      </c>
      <c r="G155" s="42" t="s">
        <v>22</v>
      </c>
      <c r="H155" s="228">
        <f>IF('DART-PCR'!B15=4,'Data Summary'!H21,"")</f>
      </c>
      <c r="I155" s="229">
        <f>IF('DART-PCR'!C15=4,'Data Summary'!I21,"")</f>
      </c>
      <c r="J155" s="229">
        <f>IF('DART-PCR'!D15=4,'Data Summary'!J21,"")</f>
      </c>
      <c r="K155" s="230">
        <f>IF('DART-PCR'!E15=4,'Data Summary'!K21,"")</f>
      </c>
    </row>
    <row r="156" spans="1:11" ht="15">
      <c r="A156" s="98" t="s">
        <v>23</v>
      </c>
      <c r="B156" s="188">
        <f>IF('DART-PCR'!B16=4,'Data Summary'!B22,"")</f>
      </c>
      <c r="C156" s="189">
        <f>IF('DART-PCR'!C16=4,'Data Summary'!C22,"")</f>
      </c>
      <c r="D156" s="189">
        <f>IF('DART-PCR'!D16=4,'Data Summary'!D22,"")</f>
      </c>
      <c r="E156" s="190">
        <f>IF('DART-PCR'!E16=4,'Data Summary'!E22,"")</f>
      </c>
      <c r="G156" s="42" t="s">
        <v>23</v>
      </c>
      <c r="H156" s="237">
        <f>IF('DART-PCR'!B16=4,'Data Summary'!H22,"")</f>
      </c>
      <c r="I156" s="238">
        <f>IF('DART-PCR'!C16=4,'Data Summary'!I22,"")</f>
      </c>
      <c r="J156" s="238">
        <f>IF('DART-PCR'!D16=4,'Data Summary'!J22,"")</f>
      </c>
      <c r="K156" s="239">
        <f>IF('DART-PCR'!E16=4,'Data Summary'!K22,"")</f>
      </c>
    </row>
    <row r="157" spans="1:11" ht="15">
      <c r="A157" s="98" t="s">
        <v>24</v>
      </c>
      <c r="B157" s="188">
        <f>IF('DART-PCR'!B17=4,'Data Summary'!B23,"")</f>
      </c>
      <c r="C157" s="189">
        <f>IF('DART-PCR'!C17=4,'Data Summary'!C23,"")</f>
      </c>
      <c r="D157" s="189">
        <f>IF('DART-PCR'!D17=4,'Data Summary'!D23,"")</f>
      </c>
      <c r="E157" s="190">
        <f>IF('DART-PCR'!E17=4,'Data Summary'!E23,"")</f>
      </c>
      <c r="G157" s="42" t="s">
        <v>24</v>
      </c>
      <c r="H157" s="237">
        <f>IF('DART-PCR'!B17=4,'Data Summary'!H23,"")</f>
      </c>
      <c r="I157" s="238">
        <f>IF('DART-PCR'!C17=4,'Data Summary'!I23,"")</f>
      </c>
      <c r="J157" s="238">
        <f>IF('DART-PCR'!D17=4,'Data Summary'!J23,"")</f>
      </c>
      <c r="K157" s="239">
        <f>IF('DART-PCR'!E17=4,'Data Summary'!K23,"")</f>
      </c>
    </row>
    <row r="158" spans="1:11" ht="15">
      <c r="A158" s="98" t="s">
        <v>25</v>
      </c>
      <c r="B158" s="188">
        <f>IF('DART-PCR'!B18=4,'Data Summary'!B24,"")</f>
      </c>
      <c r="C158" s="189">
        <f>IF('DART-PCR'!C18=4,'Data Summary'!C24,"")</f>
      </c>
      <c r="D158" s="189">
        <f>IF('DART-PCR'!D18=4,'Data Summary'!D24,"")</f>
      </c>
      <c r="E158" s="190">
        <f>IF('DART-PCR'!E18=4,'Data Summary'!E24,"")</f>
      </c>
      <c r="G158" s="42" t="s">
        <v>25</v>
      </c>
      <c r="H158" s="237">
        <f>IF('DART-PCR'!B18=4,'Data Summary'!H24,"")</f>
      </c>
      <c r="I158" s="238">
        <f>IF('DART-PCR'!C18=4,'Data Summary'!I24,"")</f>
      </c>
      <c r="J158" s="238">
        <f>IF('DART-PCR'!D18=4,'Data Summary'!J24,"")</f>
      </c>
      <c r="K158" s="239">
        <f>IF('DART-PCR'!E18=4,'Data Summary'!K24,"")</f>
      </c>
    </row>
    <row r="159" spans="1:11" ht="15">
      <c r="A159" s="98" t="s">
        <v>26</v>
      </c>
      <c r="B159" s="188">
        <f>IF('DART-PCR'!B19=4,'Data Summary'!B25,"")</f>
      </c>
      <c r="C159" s="189">
        <f>IF('DART-PCR'!C19=4,'Data Summary'!C25,"")</f>
      </c>
      <c r="D159" s="189">
        <f>IF('DART-PCR'!D19=4,'Data Summary'!D25,"")</f>
      </c>
      <c r="E159" s="190">
        <f>IF('DART-PCR'!E19=4,'Data Summary'!E25,"")</f>
      </c>
      <c r="G159" s="42" t="s">
        <v>26</v>
      </c>
      <c r="H159" s="237">
        <f>IF('DART-PCR'!B19=4,'Data Summary'!H25,"")</f>
      </c>
      <c r="I159" s="238">
        <f>IF('DART-PCR'!C19=4,'Data Summary'!I25,"")</f>
      </c>
      <c r="J159" s="238">
        <f>IF('DART-PCR'!D19=4,'Data Summary'!J25,"")</f>
      </c>
      <c r="K159" s="239">
        <f>IF('DART-PCR'!E19=4,'Data Summary'!K25,"")</f>
      </c>
    </row>
    <row r="160" spans="1:11" ht="15">
      <c r="A160" s="98" t="s">
        <v>27</v>
      </c>
      <c r="B160" s="188">
        <f>IF('DART-PCR'!B20=4,'Data Summary'!B26,"")</f>
      </c>
      <c r="C160" s="189">
        <f>IF('DART-PCR'!C20=4,'Data Summary'!C26,"")</f>
      </c>
      <c r="D160" s="189">
        <f>IF('DART-PCR'!D20=4,'Data Summary'!D26,"")</f>
      </c>
      <c r="E160" s="190">
        <f>IF('DART-PCR'!E20=4,'Data Summary'!E26,"")</f>
      </c>
      <c r="G160" s="42" t="s">
        <v>27</v>
      </c>
      <c r="H160" s="237">
        <f>IF('DART-PCR'!B20=4,'Data Summary'!H26,"")</f>
      </c>
      <c r="I160" s="238">
        <f>IF('DART-PCR'!C20=4,'Data Summary'!I26,"")</f>
      </c>
      <c r="J160" s="238">
        <f>IF('DART-PCR'!D20=4,'Data Summary'!J26,"")</f>
      </c>
      <c r="K160" s="239">
        <f>IF('DART-PCR'!E20=4,'Data Summary'!K26,"")</f>
      </c>
    </row>
    <row r="161" spans="1:11" ht="15">
      <c r="A161" s="98" t="s">
        <v>28</v>
      </c>
      <c r="B161" s="188">
        <f>IF('DART-PCR'!B21=4,'Data Summary'!B27,"")</f>
      </c>
      <c r="C161" s="189">
        <f>IF('DART-PCR'!C21=4,'Data Summary'!C27,"")</f>
      </c>
      <c r="D161" s="189">
        <f>IF('DART-PCR'!D21=4,'Data Summary'!D27,"")</f>
      </c>
      <c r="E161" s="190">
        <f>IF('DART-PCR'!E21=4,'Data Summary'!E27,"")</f>
      </c>
      <c r="G161" s="42" t="s">
        <v>28</v>
      </c>
      <c r="H161" s="237">
        <f>IF('DART-PCR'!B21=4,'Data Summary'!H27,"")</f>
      </c>
      <c r="I161" s="238">
        <f>IF('DART-PCR'!C21=4,'Data Summary'!I27,"")</f>
      </c>
      <c r="J161" s="238">
        <f>IF('DART-PCR'!D21=4,'Data Summary'!J27,"")</f>
      </c>
      <c r="K161" s="239">
        <f>IF('DART-PCR'!E21=4,'Data Summary'!K27,"")</f>
      </c>
    </row>
    <row r="162" spans="1:11" ht="15.75" thickBot="1">
      <c r="A162" s="98" t="s">
        <v>29</v>
      </c>
      <c r="B162" s="194">
        <f>IF('DART-PCR'!B22=4,'Data Summary'!B28,"")</f>
      </c>
      <c r="C162" s="195">
        <f>IF('DART-PCR'!C22=4,'Data Summary'!C28,"")</f>
      </c>
      <c r="D162" s="195">
        <f>IF('DART-PCR'!D22=4,'Data Summary'!D28,"")</f>
      </c>
      <c r="E162" s="196">
        <f>IF('DART-PCR'!E22=4,'Data Summary'!E28,"")</f>
      </c>
      <c r="G162" s="42" t="s">
        <v>29</v>
      </c>
      <c r="H162" s="247">
        <f>IF('DART-PCR'!B22=4,'Data Summary'!H28,"")</f>
      </c>
      <c r="I162" s="248">
        <f>IF('DART-PCR'!C22=4,'Data Summary'!I28,"")</f>
      </c>
      <c r="J162" s="248">
        <f>IF('DART-PCR'!D22=4,'Data Summary'!J28,"")</f>
      </c>
      <c r="K162" s="249">
        <f>IF('DART-PCR'!E22=4,'Data Summary'!K28,"")</f>
      </c>
    </row>
    <row r="163" ht="12.75">
      <c r="G163" s="17"/>
    </row>
    <row r="164" ht="12.75">
      <c r="G164" s="17"/>
    </row>
    <row r="165" spans="1:7" ht="16.5" thickBot="1">
      <c r="A165" s="200" t="s">
        <v>41</v>
      </c>
      <c r="G165" s="274" t="s">
        <v>41</v>
      </c>
    </row>
    <row r="166" spans="1:11" ht="15.75" thickBot="1">
      <c r="A166" s="221"/>
      <c r="B166" s="39">
        <v>1</v>
      </c>
      <c r="C166" s="40">
        <v>4</v>
      </c>
      <c r="D166" s="40">
        <v>7</v>
      </c>
      <c r="E166" s="41">
        <v>10</v>
      </c>
      <c r="G166" s="35"/>
      <c r="H166" s="39">
        <v>1</v>
      </c>
      <c r="I166" s="40">
        <v>4</v>
      </c>
      <c r="J166" s="40">
        <v>7</v>
      </c>
      <c r="K166" s="41">
        <v>10</v>
      </c>
    </row>
    <row r="167" spans="1:11" ht="15">
      <c r="A167" s="98" t="s">
        <v>22</v>
      </c>
      <c r="B167" s="182">
        <f>IF('DART-PCR'!B15=5,'Data Summary'!B21,"")</f>
      </c>
      <c r="C167" s="183">
        <f>IF('DART-PCR'!C15=5,'Data Summary'!C21,"")</f>
      </c>
      <c r="D167" s="183">
        <f>IF('DART-PCR'!D15=5,'Data Summary'!D21,"")</f>
      </c>
      <c r="E167" s="184">
        <f>IF('DART-PCR'!E15=5,'Data Summary'!E21,"")</f>
      </c>
      <c r="G167" s="42" t="s">
        <v>22</v>
      </c>
      <c r="H167" s="228">
        <f>IF('DART-PCR'!B15=5,'Data Summary'!H21,"")</f>
      </c>
      <c r="I167" s="229">
        <f>IF('DART-PCR'!C15=5,'Data Summary'!I21,"")</f>
      </c>
      <c r="J167" s="229">
        <f>IF('DART-PCR'!D15=5,'Data Summary'!J21,"")</f>
      </c>
      <c r="K167" s="230">
        <f>IF('DART-PCR'!E15=5,'Data Summary'!K21,"")</f>
      </c>
    </row>
    <row r="168" spans="1:11" ht="15">
      <c r="A168" s="98" t="s">
        <v>23</v>
      </c>
      <c r="B168" s="188">
        <f>IF('DART-PCR'!B16=5,'Data Summary'!B22,"")</f>
      </c>
      <c r="C168" s="189">
        <f>IF('DART-PCR'!C16=5,'Data Summary'!C22,"")</f>
      </c>
      <c r="D168" s="189">
        <f>IF('DART-PCR'!D16=5,'Data Summary'!D22,"")</f>
      </c>
      <c r="E168" s="190">
        <f>IF('DART-PCR'!E16=5,'Data Summary'!E22,"")</f>
      </c>
      <c r="G168" s="42" t="s">
        <v>23</v>
      </c>
      <c r="H168" s="237">
        <f>IF('DART-PCR'!B16=5,'Data Summary'!H22,"")</f>
      </c>
      <c r="I168" s="238">
        <f>IF('DART-PCR'!C16=5,'Data Summary'!I22,"")</f>
      </c>
      <c r="J168" s="238">
        <f>IF('DART-PCR'!D16=5,'Data Summary'!J22,"")</f>
      </c>
      <c r="K168" s="239">
        <f>IF('DART-PCR'!E16=5,'Data Summary'!K22,"")</f>
      </c>
    </row>
    <row r="169" spans="1:11" ht="15">
      <c r="A169" s="98" t="s">
        <v>24</v>
      </c>
      <c r="B169" s="188">
        <f>IF('DART-PCR'!B17=5,'Data Summary'!B23,"")</f>
      </c>
      <c r="C169" s="189">
        <f>IF('DART-PCR'!C17=5,'Data Summary'!C23,"")</f>
      </c>
      <c r="D169" s="189">
        <f>IF('DART-PCR'!D17=5,'Data Summary'!D23,"")</f>
      </c>
      <c r="E169" s="190">
        <f>IF('DART-PCR'!E17=5,'Data Summary'!E23,"")</f>
      </c>
      <c r="G169" s="42" t="s">
        <v>24</v>
      </c>
      <c r="H169" s="237">
        <f>IF('DART-PCR'!B17=5,'Data Summary'!H23,"")</f>
      </c>
      <c r="I169" s="238">
        <f>IF('DART-PCR'!C17=5,'Data Summary'!I23,"")</f>
      </c>
      <c r="J169" s="238">
        <f>IF('DART-PCR'!D17=5,'Data Summary'!J23,"")</f>
      </c>
      <c r="K169" s="239">
        <f>IF('DART-PCR'!E17=5,'Data Summary'!K23,"")</f>
      </c>
    </row>
    <row r="170" spans="1:11" ht="15">
      <c r="A170" s="98" t="s">
        <v>25</v>
      </c>
      <c r="B170" s="188">
        <f>IF('DART-PCR'!B18=5,'Data Summary'!B24,"")</f>
      </c>
      <c r="C170" s="189">
        <f>IF('DART-PCR'!C18=5,'Data Summary'!C24,"")</f>
      </c>
      <c r="D170" s="189">
        <f>IF('DART-PCR'!D18=5,'Data Summary'!D24,"")</f>
      </c>
      <c r="E170" s="190">
        <f>IF('DART-PCR'!E18=5,'Data Summary'!E24,"")</f>
      </c>
      <c r="G170" s="42" t="s">
        <v>25</v>
      </c>
      <c r="H170" s="237">
        <f>IF('DART-PCR'!B18=5,'Data Summary'!H24,"")</f>
      </c>
      <c r="I170" s="238">
        <f>IF('DART-PCR'!C18=5,'Data Summary'!I24,"")</f>
      </c>
      <c r="J170" s="238">
        <f>IF('DART-PCR'!D18=5,'Data Summary'!J24,"")</f>
      </c>
      <c r="K170" s="239">
        <f>IF('DART-PCR'!E18=5,'Data Summary'!K24,"")</f>
      </c>
    </row>
    <row r="171" spans="1:11" ht="15">
      <c r="A171" s="98" t="s">
        <v>26</v>
      </c>
      <c r="B171" s="188">
        <f>IF('DART-PCR'!B19=5,'Data Summary'!B25,"")</f>
      </c>
      <c r="C171" s="189">
        <f>IF('DART-PCR'!C19=5,'Data Summary'!C25,"")</f>
      </c>
      <c r="D171" s="189">
        <f>IF('DART-PCR'!D19=5,'Data Summary'!D25,"")</f>
      </c>
      <c r="E171" s="190">
        <f>IF('DART-PCR'!E19=5,'Data Summary'!E25,"")</f>
      </c>
      <c r="G171" s="42" t="s">
        <v>26</v>
      </c>
      <c r="H171" s="237">
        <f>IF('DART-PCR'!B19=5,'Data Summary'!H25,"")</f>
      </c>
      <c r="I171" s="238">
        <f>IF('DART-PCR'!C19=5,'Data Summary'!I25,"")</f>
      </c>
      <c r="J171" s="238">
        <f>IF('DART-PCR'!D19=5,'Data Summary'!J25,"")</f>
      </c>
      <c r="K171" s="239">
        <f>IF('DART-PCR'!E19=5,'Data Summary'!K25,"")</f>
      </c>
    </row>
    <row r="172" spans="1:11" ht="15">
      <c r="A172" s="98" t="s">
        <v>27</v>
      </c>
      <c r="B172" s="188">
        <f>IF('DART-PCR'!B20=5,'Data Summary'!B26,"")</f>
      </c>
      <c r="C172" s="189">
        <f>IF('DART-PCR'!C20=5,'Data Summary'!C26,"")</f>
      </c>
      <c r="D172" s="189">
        <f>IF('DART-PCR'!D20=5,'Data Summary'!D26,"")</f>
      </c>
      <c r="E172" s="190">
        <f>IF('DART-PCR'!E20=5,'Data Summary'!E26,"")</f>
      </c>
      <c r="G172" s="42" t="s">
        <v>27</v>
      </c>
      <c r="H172" s="237">
        <f>IF('DART-PCR'!B20=5,'Data Summary'!H26,"")</f>
      </c>
      <c r="I172" s="238">
        <f>IF('DART-PCR'!C20=5,'Data Summary'!I26,"")</f>
      </c>
      <c r="J172" s="238">
        <f>IF('DART-PCR'!D20=5,'Data Summary'!J26,"")</f>
      </c>
      <c r="K172" s="239">
        <f>IF('DART-PCR'!E20=5,'Data Summary'!K26,"")</f>
      </c>
    </row>
    <row r="173" spans="1:11" ht="15">
      <c r="A173" s="98" t="s">
        <v>28</v>
      </c>
      <c r="B173" s="188">
        <f>IF('DART-PCR'!B21=5,'Data Summary'!B27,"")</f>
      </c>
      <c r="C173" s="189">
        <f>IF('DART-PCR'!C21=5,'Data Summary'!C27,"")</f>
      </c>
      <c r="D173" s="189">
        <f>IF('DART-PCR'!D21=5,'Data Summary'!D27,"")</f>
      </c>
      <c r="E173" s="190">
        <f>IF('DART-PCR'!E21=5,'Data Summary'!E27,"")</f>
      </c>
      <c r="G173" s="42" t="s">
        <v>28</v>
      </c>
      <c r="H173" s="237">
        <f>IF('DART-PCR'!B21=5,'Data Summary'!H27,"")</f>
      </c>
      <c r="I173" s="238">
        <f>IF('DART-PCR'!C21=5,'Data Summary'!I27,"")</f>
      </c>
      <c r="J173" s="238">
        <f>IF('DART-PCR'!D21=5,'Data Summary'!J27,"")</f>
      </c>
      <c r="K173" s="239">
        <f>IF('DART-PCR'!E21=5,'Data Summary'!K27,"")</f>
      </c>
    </row>
    <row r="174" spans="1:11" ht="15.75" thickBot="1">
      <c r="A174" s="98" t="s">
        <v>29</v>
      </c>
      <c r="B174" s="194">
        <f>IF('DART-PCR'!B22=5,'Data Summary'!B28,"")</f>
      </c>
      <c r="C174" s="195">
        <f>IF('DART-PCR'!C22=5,'Data Summary'!C28,"")</f>
      </c>
      <c r="D174" s="195">
        <f>IF('DART-PCR'!D22=5,'Data Summary'!D28,"")</f>
      </c>
      <c r="E174" s="196">
        <f>IF('DART-PCR'!E22=5,'Data Summary'!E28,"")</f>
      </c>
      <c r="G174" s="42" t="s">
        <v>29</v>
      </c>
      <c r="H174" s="247">
        <f>IF('DART-PCR'!B22=5,'Data Summary'!H28,"")</f>
      </c>
      <c r="I174" s="248">
        <f>IF('DART-PCR'!C22=5,'Data Summary'!I28,"")</f>
      </c>
      <c r="J174" s="248">
        <f>IF('DART-PCR'!D22=5,'Data Summary'!J28,"")</f>
      </c>
      <c r="K174" s="249">
        <f>IF('DART-PCR'!E22=5,'Data Summary'!K28,"")</f>
      </c>
    </row>
    <row r="175" ht="12.75">
      <c r="G175" s="17"/>
    </row>
    <row r="176" ht="12.75">
      <c r="G176" s="17"/>
    </row>
    <row r="177" spans="1:7" ht="16.5" thickBot="1">
      <c r="A177" s="200" t="s">
        <v>42</v>
      </c>
      <c r="G177" s="274" t="s">
        <v>42</v>
      </c>
    </row>
    <row r="178" spans="1:11" ht="15.75" thickBot="1">
      <c r="A178" s="221"/>
      <c r="B178" s="39">
        <v>1</v>
      </c>
      <c r="C178" s="40">
        <v>4</v>
      </c>
      <c r="D178" s="40">
        <v>7</v>
      </c>
      <c r="E178" s="41">
        <v>10</v>
      </c>
      <c r="G178" s="35"/>
      <c r="H178" s="39">
        <v>1</v>
      </c>
      <c r="I178" s="40">
        <v>4</v>
      </c>
      <c r="J178" s="40">
        <v>7</v>
      </c>
      <c r="K178" s="41">
        <v>10</v>
      </c>
    </row>
    <row r="179" spans="1:11" ht="15">
      <c r="A179" s="98" t="s">
        <v>22</v>
      </c>
      <c r="B179" s="182">
        <f>IF('DART-PCR'!B15=6,'Data Summary'!B21,"")</f>
      </c>
      <c r="C179" s="183">
        <f>IF('DART-PCR'!C15=6,'Data Summary'!C21,"")</f>
      </c>
      <c r="D179" s="183">
        <f>IF('DART-PCR'!D15=6,'Data Summary'!D21,"")</f>
      </c>
      <c r="E179" s="184">
        <f>IF('DART-PCR'!E15=6,'Data Summary'!E21,"")</f>
      </c>
      <c r="G179" s="42" t="s">
        <v>22</v>
      </c>
      <c r="H179" s="228">
        <f>IF('DART-PCR'!B15=6,'Data Summary'!H21,"")</f>
      </c>
      <c r="I179" s="229">
        <f>IF('DART-PCR'!C15=6,'Data Summary'!I21,"")</f>
      </c>
      <c r="J179" s="229">
        <f>IF('DART-PCR'!D15=6,'Data Summary'!J21,"")</f>
      </c>
      <c r="K179" s="230">
        <f>IF('DART-PCR'!E15=6,'Data Summary'!K21,"")</f>
      </c>
    </row>
    <row r="180" spans="1:11" ht="15">
      <c r="A180" s="98" t="s">
        <v>23</v>
      </c>
      <c r="B180" s="188">
        <f>IF('DART-PCR'!B16=6,'Data Summary'!B22,"")</f>
      </c>
      <c r="C180" s="189">
        <f>IF('DART-PCR'!C16=6,'Data Summary'!C22,"")</f>
      </c>
      <c r="D180" s="189">
        <f>IF('DART-PCR'!D16=6,'Data Summary'!D22,"")</f>
      </c>
      <c r="E180" s="190">
        <f>IF('DART-PCR'!E16=6,'Data Summary'!E22,"")</f>
      </c>
      <c r="G180" s="42" t="s">
        <v>23</v>
      </c>
      <c r="H180" s="237">
        <f>IF('DART-PCR'!B16=6,'Data Summary'!H22,"")</f>
      </c>
      <c r="I180" s="238">
        <f>IF('DART-PCR'!C16=6,'Data Summary'!I22,"")</f>
      </c>
      <c r="J180" s="238">
        <f>IF('DART-PCR'!D16=6,'Data Summary'!J22,"")</f>
      </c>
      <c r="K180" s="239">
        <f>IF('DART-PCR'!E16=6,'Data Summary'!K22,"")</f>
      </c>
    </row>
    <row r="181" spans="1:11" ht="15">
      <c r="A181" s="98" t="s">
        <v>24</v>
      </c>
      <c r="B181" s="188">
        <f>IF('DART-PCR'!B17=6,'Data Summary'!B23,"")</f>
      </c>
      <c r="C181" s="189">
        <f>IF('DART-PCR'!C17=6,'Data Summary'!C23,"")</f>
      </c>
      <c r="D181" s="189">
        <f>IF('DART-PCR'!D17=6,'Data Summary'!D23,"")</f>
      </c>
      <c r="E181" s="190">
        <f>IF('DART-PCR'!E17=6,'Data Summary'!E23,"")</f>
      </c>
      <c r="G181" s="42" t="s">
        <v>24</v>
      </c>
      <c r="H181" s="237">
        <f>IF('DART-PCR'!B17=6,'Data Summary'!H23,"")</f>
      </c>
      <c r="I181" s="238">
        <f>IF('DART-PCR'!C17=6,'Data Summary'!I23,"")</f>
      </c>
      <c r="J181" s="238">
        <f>IF('DART-PCR'!D17=6,'Data Summary'!J23,"")</f>
      </c>
      <c r="K181" s="239">
        <f>IF('DART-PCR'!E17=6,'Data Summary'!K23,"")</f>
      </c>
    </row>
    <row r="182" spans="1:11" ht="15">
      <c r="A182" s="98" t="s">
        <v>25</v>
      </c>
      <c r="B182" s="188">
        <f>IF('DART-PCR'!B18=6,'Data Summary'!B24,"")</f>
      </c>
      <c r="C182" s="189">
        <f>IF('DART-PCR'!C18=6,'Data Summary'!C24,"")</f>
      </c>
      <c r="D182" s="189">
        <f>IF('DART-PCR'!D18=6,'Data Summary'!D24,"")</f>
      </c>
      <c r="E182" s="190">
        <f>IF('DART-PCR'!E18=6,'Data Summary'!E24,"")</f>
      </c>
      <c r="G182" s="42" t="s">
        <v>25</v>
      </c>
      <c r="H182" s="237">
        <f>IF('DART-PCR'!B18=6,'Data Summary'!H24,"")</f>
      </c>
      <c r="I182" s="238">
        <f>IF('DART-PCR'!C18=6,'Data Summary'!I24,"")</f>
      </c>
      <c r="J182" s="238">
        <f>IF('DART-PCR'!D18=6,'Data Summary'!J24,"")</f>
      </c>
      <c r="K182" s="239">
        <f>IF('DART-PCR'!E18=6,'Data Summary'!K24,"")</f>
      </c>
    </row>
    <row r="183" spans="1:11" ht="15">
      <c r="A183" s="98" t="s">
        <v>26</v>
      </c>
      <c r="B183" s="188">
        <f>IF('DART-PCR'!B19=6,'Data Summary'!B25,"")</f>
      </c>
      <c r="C183" s="189">
        <f>IF('DART-PCR'!C19=6,'Data Summary'!C25,"")</f>
      </c>
      <c r="D183" s="189">
        <f>IF('DART-PCR'!D19=6,'Data Summary'!D25,"")</f>
      </c>
      <c r="E183" s="190">
        <f>IF('DART-PCR'!E19=6,'Data Summary'!E25,"")</f>
      </c>
      <c r="G183" s="42" t="s">
        <v>26</v>
      </c>
      <c r="H183" s="237">
        <f>IF('DART-PCR'!B19=6,'Data Summary'!H25,"")</f>
      </c>
      <c r="I183" s="238">
        <f>IF('DART-PCR'!C19=6,'Data Summary'!I25,"")</f>
      </c>
      <c r="J183" s="238">
        <f>IF('DART-PCR'!D19=6,'Data Summary'!J25,"")</f>
      </c>
      <c r="K183" s="239">
        <f>IF('DART-PCR'!E19=6,'Data Summary'!K25,"")</f>
      </c>
    </row>
    <row r="184" spans="1:11" ht="15">
      <c r="A184" s="98" t="s">
        <v>27</v>
      </c>
      <c r="B184" s="188">
        <f>IF('DART-PCR'!B20=6,'Data Summary'!B26,"")</f>
      </c>
      <c r="C184" s="189">
        <f>IF('DART-PCR'!C20=6,'Data Summary'!C26,"")</f>
      </c>
      <c r="D184" s="189">
        <f>IF('DART-PCR'!D20=6,'Data Summary'!D26,"")</f>
      </c>
      <c r="E184" s="190">
        <f>IF('DART-PCR'!E20=6,'Data Summary'!E26,"")</f>
      </c>
      <c r="G184" s="42" t="s">
        <v>27</v>
      </c>
      <c r="H184" s="237">
        <f>IF('DART-PCR'!B20=6,'Data Summary'!H26,"")</f>
      </c>
      <c r="I184" s="238">
        <f>IF('DART-PCR'!C20=6,'Data Summary'!I26,"")</f>
      </c>
      <c r="J184" s="238">
        <f>IF('DART-PCR'!D20=6,'Data Summary'!J26,"")</f>
      </c>
      <c r="K184" s="239">
        <f>IF('DART-PCR'!E20=6,'Data Summary'!K26,"")</f>
      </c>
    </row>
    <row r="185" spans="1:11" ht="15">
      <c r="A185" s="98" t="s">
        <v>28</v>
      </c>
      <c r="B185" s="188">
        <f>IF('DART-PCR'!B21=6,'Data Summary'!B27,"")</f>
      </c>
      <c r="C185" s="189">
        <f>IF('DART-PCR'!C21=6,'Data Summary'!C27,"")</f>
      </c>
      <c r="D185" s="189">
        <f>IF('DART-PCR'!D21=6,'Data Summary'!D27,"")</f>
      </c>
      <c r="E185" s="190">
        <f>IF('DART-PCR'!E21=6,'Data Summary'!E27,"")</f>
      </c>
      <c r="G185" s="42" t="s">
        <v>28</v>
      </c>
      <c r="H185" s="237">
        <f>IF('DART-PCR'!B21=6,'Data Summary'!H27,"")</f>
      </c>
      <c r="I185" s="238">
        <f>IF('DART-PCR'!C21=6,'Data Summary'!I27,"")</f>
      </c>
      <c r="J185" s="238">
        <f>IF('DART-PCR'!D21=6,'Data Summary'!J27,"")</f>
      </c>
      <c r="K185" s="239">
        <f>IF('DART-PCR'!E21=6,'Data Summary'!K27,"")</f>
      </c>
    </row>
    <row r="186" spans="1:11" ht="15.75" thickBot="1">
      <c r="A186" s="98" t="s">
        <v>29</v>
      </c>
      <c r="B186" s="194">
        <f>IF('DART-PCR'!B22=6,'Data Summary'!B28,"")</f>
      </c>
      <c r="C186" s="195">
        <f>IF('DART-PCR'!C22=6,'Data Summary'!C28,"")</f>
      </c>
      <c r="D186" s="195">
        <f>IF('DART-PCR'!D22=6,'Data Summary'!D28,"")</f>
      </c>
      <c r="E186" s="196">
        <f>IF('DART-PCR'!E22=6,'Data Summary'!E28,"")</f>
      </c>
      <c r="G186" s="42" t="s">
        <v>29</v>
      </c>
      <c r="H186" s="247">
        <f>IF('DART-PCR'!B22=6,'Data Summary'!H28,"")</f>
      </c>
      <c r="I186" s="248">
        <f>IF('DART-PCR'!C22=6,'Data Summary'!I28,"")</f>
      </c>
      <c r="J186" s="248">
        <f>IF('DART-PCR'!D22=6,'Data Summary'!J28,"")</f>
      </c>
      <c r="K186" s="249">
        <f>IF('DART-PCR'!E22=6,'Data Summary'!K28,"")</f>
      </c>
    </row>
    <row r="189" spans="3:13" ht="12.75">
      <c r="C189" s="154" t="s">
        <v>141</v>
      </c>
      <c r="D189" s="154" t="s">
        <v>35</v>
      </c>
      <c r="E189" s="154" t="s">
        <v>152</v>
      </c>
      <c r="I189" s="154" t="s">
        <v>162</v>
      </c>
      <c r="J189" s="154" t="s">
        <v>35</v>
      </c>
      <c r="K189" s="154" t="s">
        <v>168</v>
      </c>
      <c r="L189" s="154" t="s">
        <v>169</v>
      </c>
      <c r="M189" s="154" t="s">
        <v>186</v>
      </c>
    </row>
    <row r="190" spans="2:13" ht="12.75">
      <c r="B190" s="157" t="s">
        <v>37</v>
      </c>
      <c r="C190" s="218">
        <f>IF(ISERR(AVERAGE(B119:E126)),"",(AVERAGE(B119:E126)))</f>
      </c>
      <c r="D190" s="218">
        <f>IF(ISERR(STDEV(B119:E126)),"",(STDEV(B119:E126)))</f>
      </c>
      <c r="E190" s="171">
        <f>IF(ISERR(SUM(B119:E126)/AVERAGE(B119:E126)),"",(SUM(B119:E126)/AVERAGE(B119:E126)))</f>
      </c>
      <c r="H190" s="157" t="s">
        <v>37</v>
      </c>
      <c r="I190" s="170">
        <f>IF(ISERR(AVERAGE(H119:K126)),"",(AVERAGE(H119:K126)))</f>
      </c>
      <c r="J190" s="170">
        <f>IF(ISERR(STDEV(H119:K126)),"",(STDEV(H119:K126)))</f>
      </c>
      <c r="K190" s="275">
        <f aca="true" t="shared" si="6" ref="K190:K195">IF(ISERR(J190^2),"",(J190^2))</f>
      </c>
      <c r="L190" s="61">
        <f aca="true" t="shared" si="7" ref="L190:L195">IF(ISERR(K190/(1/(E190-1))),"",(K190/(1/(E190-1))))</f>
      </c>
      <c r="M190" s="166">
        <f aca="true" t="shared" si="8" ref="M190:M195">IF(ISERR(J190/SQRT(E190)),"",(J190/SQRT(E190)))</f>
      </c>
    </row>
    <row r="191" spans="2:13" ht="12.75">
      <c r="B191" s="157" t="s">
        <v>38</v>
      </c>
      <c r="C191" s="218">
        <f>IF(ISERR(AVERAGE(B131:E138)),"",(AVERAGE(B131:E138)))</f>
      </c>
      <c r="D191" s="218">
        <f>IF(ISERR(STDEV(B131:E138)),"",(STDEV(B131:E138)))</f>
      </c>
      <c r="E191" s="171">
        <f>IF(ISERR(SUM(B131:E138)/AVERAGE(B131:E138)),"",(SUM(B131:E138)/AVERAGE(B131:E138)))</f>
      </c>
      <c r="H191" s="157" t="s">
        <v>38</v>
      </c>
      <c r="I191" s="170">
        <f>IF(ISERR(AVERAGE(H131:K138)),"",(AVERAGE(H131:K138)))</f>
      </c>
      <c r="J191" s="170">
        <f>IF(ISERR(STDEV(H131:K138)),"",(STDEV(H131:K138)))</f>
      </c>
      <c r="K191" s="275">
        <f t="shared" si="6"/>
      </c>
      <c r="L191" s="61">
        <f t="shared" si="7"/>
      </c>
      <c r="M191" s="166">
        <f t="shared" si="8"/>
      </c>
    </row>
    <row r="192" spans="2:13" ht="12.75">
      <c r="B192" s="157" t="s">
        <v>39</v>
      </c>
      <c r="C192" s="218">
        <f>IF(ISERR(AVERAGE(B143:E150)),"",(AVERAGE(B143:E150)))</f>
      </c>
      <c r="D192" s="218">
        <f>IF(ISERR(STDEV(B143:E150)),"",(STDEV(B143:E150)))</f>
      </c>
      <c r="E192" s="171">
        <f>IF(ISERR(SUM(B143:E150)/AVERAGE(B143:E150)),"",(SUM(B143:E150)/AVERAGE(B143:E150)))</f>
      </c>
      <c r="H192" s="157" t="s">
        <v>39</v>
      </c>
      <c r="I192" s="170">
        <f>IF(ISERR(AVERAGE(H143:K150)),"",(AVERAGE(H143:K150)))</f>
      </c>
      <c r="J192" s="170">
        <f>IF(ISERR(STDEV(H143:K150)),"",(STDEV(H143:K150)))</f>
      </c>
      <c r="K192" s="275">
        <f t="shared" si="6"/>
      </c>
      <c r="L192" s="61">
        <f t="shared" si="7"/>
      </c>
      <c r="M192" s="166">
        <f t="shared" si="8"/>
      </c>
    </row>
    <row r="193" spans="2:13" ht="12.75">
      <c r="B193" s="157" t="s">
        <v>40</v>
      </c>
      <c r="C193" s="218">
        <f>IF(ISERR(AVERAGE(B155:E162)),"",(AVERAGE(B155:E162)))</f>
      </c>
      <c r="D193" s="218">
        <f>IF(ISERR(STDEV(B155:E162)),"",(STDEV(B155:E162)))</f>
      </c>
      <c r="E193" s="171">
        <f>IF(ISERR(SUM(B155:E162)/AVERAGE(B155:E162)),"",(SUM(B155:E162)/AVERAGE(B155:E162)))</f>
      </c>
      <c r="H193" s="157" t="s">
        <v>40</v>
      </c>
      <c r="I193" s="170">
        <f>IF(ISERR(AVERAGE(H155:K162)),"",(AVERAGE(H155:K162)))</f>
      </c>
      <c r="J193" s="170">
        <f>IF(ISERR(STDEV(H155:K162)),"",(STDEV(H155:K162)))</f>
      </c>
      <c r="K193" s="275">
        <f t="shared" si="6"/>
      </c>
      <c r="L193" s="61">
        <f t="shared" si="7"/>
      </c>
      <c r="M193" s="166">
        <f t="shared" si="8"/>
      </c>
    </row>
    <row r="194" spans="2:13" ht="12.75">
      <c r="B194" s="157" t="s">
        <v>41</v>
      </c>
      <c r="C194" s="218">
        <f>IF(ISERR(AVERAGE(B167:E174)),"",(AVERAGE(B167:E174)))</f>
      </c>
      <c r="D194" s="218">
        <f>IF(ISERR(STDEV(B167:E174)),"",(STDEV(B167:E174)))</f>
      </c>
      <c r="E194" s="171">
        <f>IF(ISERR(SUM(B167:E174)/AVERAGE(B167:E174)),"",(SUM(B167:E174)/AVERAGE(B167:E174)))</f>
      </c>
      <c r="H194" s="157" t="s">
        <v>41</v>
      </c>
      <c r="I194" s="170">
        <f>IF(ISERR(AVERAGE(H167:K174)),"",(AVERAGE(H167:K174)))</f>
      </c>
      <c r="J194" s="170">
        <f>IF(ISERR(STDEV(H167:K174)),"",(STDEV(H167:K174)))</f>
      </c>
      <c r="K194" s="275">
        <f t="shared" si="6"/>
      </c>
      <c r="L194" s="61">
        <f t="shared" si="7"/>
      </c>
      <c r="M194" s="166">
        <f t="shared" si="8"/>
      </c>
    </row>
    <row r="195" spans="2:13" ht="12.75">
      <c r="B195" s="157" t="s">
        <v>42</v>
      </c>
      <c r="C195" s="218">
        <f>IF(ISERR(AVERAGE(B179:E186)),"",(AVERAGE(B179:E186)))</f>
      </c>
      <c r="D195" s="218">
        <f>IF(ISERR(STDEV(B179:E186)),"",(STDEV(B179:E186)))</f>
      </c>
      <c r="E195" s="171">
        <f>IF(ISERR(SUM(B179:E186)/AVERAGE(B179:E186)),"",(SUM(B179:E186)/AVERAGE(B179:E186)))</f>
      </c>
      <c r="H195" s="157" t="s">
        <v>42</v>
      </c>
      <c r="I195" s="170">
        <f>IF(ISERR(AVERAGE(H179:K186)),"",(AVERAGE(H179:K186)))</f>
      </c>
      <c r="J195" s="170">
        <f>IF(ISERR(STDEV(H179:K186)),"",(STDEV(H179:K186)))</f>
      </c>
      <c r="K195" s="275">
        <f t="shared" si="6"/>
      </c>
      <c r="L195" s="61">
        <f t="shared" si="7"/>
      </c>
      <c r="M195" s="166">
        <f t="shared" si="8"/>
      </c>
    </row>
    <row r="196" spans="4:9" ht="12.75">
      <c r="D196" s="157" t="s">
        <v>166</v>
      </c>
      <c r="E196" s="171">
        <f>SUM(E190:E195)</f>
        <v>0</v>
      </c>
      <c r="I196" s="266"/>
    </row>
    <row r="197" spans="1:9" ht="15">
      <c r="A197" s="157" t="s">
        <v>46</v>
      </c>
      <c r="D197" s="96"/>
      <c r="H197" s="165" t="s">
        <v>165</v>
      </c>
      <c r="I197" s="275" t="e">
        <f>VAR(I190:I195)</f>
        <v>#DIV/0!</v>
      </c>
    </row>
    <row r="198" spans="2:9" ht="15">
      <c r="B198" s="157" t="s">
        <v>37</v>
      </c>
      <c r="C198" s="96" t="e">
        <f>IF('DART-PCR'!$E$46=1,'Data Summary'!C190/'Data Summary'!C190,IF('DART-PCR'!$E$46=2,'Data Summary'!C190/'Data Summary'!C191,IF('DART-PCR'!$E$46=3,'Data Summary'!C190/'Data Summary'!C192,IF('DART-PCR'!$E$46=4,'Data Summary'!C190/'Data Summary'!C193,IF('DART-PCR'!$E$46=5,'Data Summary'!C190/'Data Summary'!C194,IF('DART-PCR'!$E$46=6,'Data Summary'!C190/'Data Summary'!C195,""))))))</f>
        <v>#VALUE!</v>
      </c>
      <c r="D198" s="96" t="e">
        <f>IF('DART-PCR'!$E$46=1,'Data Summary'!D190/'Data Summary'!C190,IF('DART-PCR'!$E$46=2,'Data Summary'!D190/'Data Summary'!C191,IF('DART-PCR'!$E$46=3,'Data Summary'!D190/'Data Summary'!C192,IF('DART-PCR'!$E$46=4,'Data Summary'!D190/'Data Summary'!C193,IF('DART-PCR'!$E$46=5,'Data Summary'!D190/'Data Summary'!C194,IF('DART-PCR'!$E$46=6,'Data Summary'!D190/'Data Summary'!C195,""))))))</f>
        <v>#VALUE!</v>
      </c>
      <c r="I198" s="275"/>
    </row>
    <row r="199" spans="2:4" ht="15">
      <c r="B199" s="157" t="s">
        <v>38</v>
      </c>
      <c r="C199" s="96" t="e">
        <f>IF('DART-PCR'!$E$46=1,'Data Summary'!C191/'Data Summary'!C190,IF('DART-PCR'!$E$46=2,'Data Summary'!C191/'Data Summary'!C191,IF('DART-PCR'!$E$46=3,'Data Summary'!C191/'Data Summary'!C192,IF('DART-PCR'!$E$46=4,'Data Summary'!C191/'Data Summary'!C193,IF('DART-PCR'!$E$46=5,'Data Summary'!C191/'Data Summary'!C194,IF('DART-PCR'!$E$46=6,'Data Summary'!C191/'Data Summary'!C195,""))))))</f>
        <v>#VALUE!</v>
      </c>
      <c r="D199" s="96" t="e">
        <f>IF('DART-PCR'!$E$46=1,'Data Summary'!D191/'Data Summary'!C190,IF('DART-PCR'!$E$46=2,'Data Summary'!D191/'Data Summary'!C191,IF('DART-PCR'!$E$46=3,'Data Summary'!D191/'Data Summary'!C192,IF('DART-PCR'!$E$46=4,'Data Summary'!D191/'Data Summary'!C193,IF('DART-PCR'!$E$46=5,'Data Summary'!D191/'Data Summary'!C194,IF('DART-PCR'!$E$46=6,'Data Summary'!D191/'Data Summary'!C195,""))))))</f>
        <v>#VALUE!</v>
      </c>
    </row>
    <row r="200" spans="2:4" ht="15">
      <c r="B200" s="157" t="s">
        <v>39</v>
      </c>
      <c r="C200" s="96" t="e">
        <f>IF('DART-PCR'!$E$46=1,'Data Summary'!C192/'Data Summary'!C190,IF('DART-PCR'!$E$46=2,'Data Summary'!C192/'Data Summary'!C191,IF('DART-PCR'!$E$46=3,'Data Summary'!C192/'Data Summary'!C192,IF('DART-PCR'!$E$46=4,'Data Summary'!C192/'Data Summary'!C193,IF('DART-PCR'!$E$46=5,'Data Summary'!C192/'Data Summary'!C194,IF('DART-PCR'!$E$46=6,'Data Summary'!C192/'Data Summary'!C195))))))</f>
        <v>#VALUE!</v>
      </c>
      <c r="D200" s="96" t="e">
        <f>IF('DART-PCR'!$E$46=1,'Data Summary'!D192/'Data Summary'!C190,IF('DART-PCR'!$E$46=2,'Data Summary'!D192/'Data Summary'!C191,IF('DART-PCR'!$E$46=3,'Data Summary'!D192/'Data Summary'!C192,IF('DART-PCR'!$E$46=4,'Data Summary'!D192/'Data Summary'!C193,IF('DART-PCR'!$E$46=5,'Data Summary'!D192/'Data Summary'!C194,IF('DART-PCR'!$E$46=6,'Data Summary'!D192/'Data Summary'!C195,""))))))</f>
        <v>#VALUE!</v>
      </c>
    </row>
    <row r="201" spans="2:4" ht="15">
      <c r="B201" s="157" t="s">
        <v>40</v>
      </c>
      <c r="C201" s="96" t="e">
        <f>IF('DART-PCR'!$E$46=1,'Data Summary'!C193/'Data Summary'!C190,IF('DART-PCR'!$E$46=2,'Data Summary'!C193/'Data Summary'!C191,IF('DART-PCR'!$E$46=3,'Data Summary'!C193/'Data Summary'!C192,IF('DART-PCR'!$E$46=4,'Data Summary'!C193/'Data Summary'!C193,IF('DART-PCR'!$E$46=5,'Data Summary'!C193/'Data Summary'!C194,IF('DART-PCR'!$E$46=6,'Data Summary'!C193/'Data Summary'!C195,""))))))</f>
        <v>#VALUE!</v>
      </c>
      <c r="D201" s="96" t="e">
        <f>IF('DART-PCR'!$E$46=1,'Data Summary'!D193/'Data Summary'!C190,IF('DART-PCR'!$E$46=2,'Data Summary'!D193/'Data Summary'!C191,IF('DART-PCR'!$E$46=3,'Data Summary'!D193/'Data Summary'!C192,IF('DART-PCR'!$E$46=4,'Data Summary'!D193/'Data Summary'!C193,IF('DART-PCR'!$E$46=5,'Data Summary'!D193/'Data Summary'!C194,IF('DART-PCR'!$E$46=6,'Data Summary'!D193/'Data Summary'!C195,""))))))</f>
        <v>#VALUE!</v>
      </c>
    </row>
    <row r="202" spans="2:4" ht="15">
      <c r="B202" s="157" t="s">
        <v>41</v>
      </c>
      <c r="C202" s="96" t="e">
        <f>IF('DART-PCR'!$E$46=1,'Data Summary'!C194/'Data Summary'!C190,IF('DART-PCR'!$E$46=2,'Data Summary'!C194/'Data Summary'!C191,IF('DART-PCR'!$E$46=3,'Data Summary'!C194/'Data Summary'!C192,IF('DART-PCR'!$E$46=4,'Data Summary'!C194/'Data Summary'!C193,IF('DART-PCR'!$E$46=5,'Data Summary'!C194/'Data Summary'!C194,IF('DART-PCR'!$E$46=6,'Data Summary'!C194/'Data Summary'!C195,""))))))</f>
        <v>#VALUE!</v>
      </c>
      <c r="D202" s="96" t="e">
        <f>IF('DART-PCR'!$E$46=1,'Data Summary'!D194/'Data Summary'!C190,IF('DART-PCR'!$E$46=2,'Data Summary'!D194/'Data Summary'!C191,IF('DART-PCR'!$E$46=3,'Data Summary'!D194/'Data Summary'!C192,IF('DART-PCR'!$E$46=4,'Data Summary'!D194/'Data Summary'!C193,IF('DART-PCR'!$E$46=5,'Data Summary'!D194/'Data Summary'!C194,IF('DART-PCR'!$E$46=6,'Data Summary'!D194/'Data Summary'!C195,""))))))</f>
        <v>#VALUE!</v>
      </c>
    </row>
    <row r="203" spans="2:4" ht="15">
      <c r="B203" s="157" t="s">
        <v>42</v>
      </c>
      <c r="C203" s="96" t="e">
        <f>IF('DART-PCR'!$E$46=1,'Data Summary'!C195/'Data Summary'!C190,IF('DART-PCR'!$E$46=2,'Data Summary'!C195/'Data Summary'!C191,IF('DART-PCR'!$E$46=3,'Data Summary'!C195/'Data Summary'!C192,IF('DART-PCR'!$E$46=4,'Data Summary'!C195/'Data Summary'!C193,IF('DART-PCR'!$E$46=5,'Data Summary'!C195/'Data Summary'!C194,IF('DART-PCR'!$E$46=6,'Data Summary'!C195/'Data Summary'!C195,""))))))</f>
        <v>#VALUE!</v>
      </c>
      <c r="D203" s="96" t="e">
        <f>IF('DART-PCR'!$E$46=1,'Data Summary'!D195/'Data Summary'!C190,IF('DART-PCR'!$E$46=2,'Data Summary'!D195/'Data Summary'!C191,IF('DART-PCR'!$E$46=3,'Data Summary'!D195/'Data Summary'!C192,IF('DART-PCR'!$E$46=4,'Data Summary'!D195/'Data Summary'!C193,IF('DART-PCR'!$E$46=5,'Data Summary'!D195/'Data Summary'!C194,IF('DART-PCR'!$E$46=6,'Data Summary'!D195/'Data Summary'!C195,""))))))</f>
        <v>#VALUE!</v>
      </c>
    </row>
  </sheetData>
  <sheetProtection password="C6ED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DART version 1.0</dc:title>
  <dc:subject/>
  <dc:creator/>
  <cp:keywords/>
  <dc:description/>
  <cp:lastModifiedBy>Dr. Michael W. Pfaffl</cp:lastModifiedBy>
  <cp:lastPrinted>2003-07-14T11:40:36Z</cp:lastPrinted>
  <dcterms:created xsi:type="dcterms:W3CDTF">2002-12-16T14:36:42Z</dcterms:created>
  <dcterms:modified xsi:type="dcterms:W3CDTF">2005-04-21T09:11:54Z</dcterms:modified>
  <cp:category/>
  <cp:version/>
  <cp:contentType/>
  <cp:contentStatus/>
</cp:coreProperties>
</file>